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1.xml" ContentType="application/vnd.openxmlformats-officedocument.theme+xml"/>
  <Override PartName="/xl/worksheets/sheet21.xml" ContentType="application/vnd.openxmlformats-officedocument.spreadsheetml.worksheet+xml"/>
  <Override PartName="/xl/tables/table21.xml" ContentType="application/vnd.openxmlformats-officedocument.spreadsheetml.table+xml"/>
  <Override PartName="/xl/drawings/drawing21.xml" ContentType="application/vnd.openxmlformats-officedocument.drawing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ARA3\"/>
    </mc:Choice>
  </mc:AlternateContent>
  <xr:revisionPtr revIDLastSave="0" documentId="12_ncr:500000_{23ED7469-D48A-4B8C-94CF-470ABFD6727D}" xr6:coauthVersionLast="32" xr6:coauthVersionMax="32" xr10:uidLastSave="{00000000-0000-0000-0000-000000000000}"/>
  <bookViews>
    <workbookView xWindow="0" yWindow="0" windowWidth="28740" windowHeight="10035" xr2:uid="{00000000-000D-0000-FFFF-FFFF00000000}"/>
  </bookViews>
  <sheets>
    <sheet name="فاتورة الخدمة" sheetId="1" r:id="rId1"/>
    <sheet name="العملاء" sheetId="3" r:id="rId2"/>
  </sheets>
  <definedNames>
    <definedName name="BillName">'فاتورة الخدمة'!$C$5</definedName>
    <definedName name="CustomerLookup">قائمة_العملاء[اسم الشركة]</definedName>
    <definedName name="_xlnm.Print_Area" localSheetId="1">العملاء!$A:$L</definedName>
    <definedName name="_xlnm.Print_Area" localSheetId="0">'فاتورة الخدمة'!$A:$I</definedName>
    <definedName name="_xlnm.Print_Titles" localSheetId="1">العملاء!$2:$2</definedName>
    <definedName name="_xlnm.Print_Titles" localSheetId="0">'فاتورة الخدمة'!$9:$9</definedName>
    <definedName name="اسم_الشركة">'فاتورة الخدمة'!$B$2</definedName>
    <definedName name="الإجمالي_الفرعي_للفاتورة">'فاتورة الخدمة'!$H$16</definedName>
    <definedName name="العنوان2">قائمة_العملاء[[#Headers],[اسم الشركة]]</definedName>
    <definedName name="إيداع">'فاتورة الخدمة'!$H$17</definedName>
    <definedName name="صف_عنوان_المنطقة1..H3">'فاتورة الخدمة'!$G$1</definedName>
    <definedName name="صف_عنوان_المنطقة2..C8">'فاتورة الخدمة'!$B$5</definedName>
    <definedName name="صف_عنوان_المنطقة3..E8">'فاتورة الخدمة'!$D$5</definedName>
    <definedName name="صف_عنوان_المنطقة4..H18">'فاتورة الخدمة'!$G$16</definedName>
    <definedName name="عمود_عنوان_المنطقة1..G6.1">'فاتورة الخدمة'!$G$5</definedName>
    <definedName name="عنوان_العمود_1">أصناف_الفاتورة[[#Headers],[التاريخ]]</definedName>
  </definedNames>
  <calcPr calcId="162913"/>
</workbook>
</file>

<file path=xl/calcChain.xml><?xml version="1.0" encoding="utf-8"?>
<calcChain xmlns="http://schemas.openxmlformats.org/spreadsheetml/2006/main">
  <c r="H13" i="1" l="1"/>
  <c r="B17" i="1"/>
  <c r="H11" i="1"/>
  <c r="H12" i="1"/>
  <c r="H14" i="1"/>
  <c r="H15" i="1"/>
  <c r="H10" i="1"/>
  <c r="E8" i="1"/>
  <c r="C8" i="1"/>
  <c r="E7" i="1"/>
  <c r="C7" i="1"/>
  <c r="E6" i="1"/>
  <c r="C6" i="1"/>
  <c r="E5" i="1"/>
  <c r="B12" i="1" l="1"/>
  <c r="B11" i="1"/>
  <c r="B10" i="1"/>
  <c r="H3" i="1"/>
  <c r="H2" i="1"/>
  <c r="H16" i="1" l="1"/>
  <c r="H18" i="1" s="1"/>
</calcChain>
</file>

<file path=xl/sharedStrings.xml><?xml version="1.0" encoding="utf-8"?>
<sst xmlns="http://schemas.openxmlformats.org/spreadsheetml/2006/main" count="66" uniqueCount="59">
  <si>
    <t>فاتورة الخدمة</t>
  </si>
  <si>
    <t>معهد التصميم الرسومي</t>
  </si>
  <si>
    <t>123 الشارع الرئيسي</t>
  </si>
  <si>
    <t>شارع الأندلس، الرياض 12345</t>
  </si>
  <si>
    <t>فاتورة إلى:</t>
  </si>
  <si>
    <t>العنوان:</t>
  </si>
  <si>
    <t>التاريخ</t>
  </si>
  <si>
    <t>الإجمالي المستحق في &lt;#&gt; من الأيام. تخضع الحسابات المتأخرة إلى رسوم خدمة بنسبة &lt;#&gt;% في الشهر.</t>
  </si>
  <si>
    <t>الهاتف:</t>
  </si>
  <si>
    <t>الفاكس:</t>
  </si>
  <si>
    <t>Trey Research</t>
  </si>
  <si>
    <t>الوصف</t>
  </si>
  <si>
    <t>تصاميم شعار</t>
  </si>
  <si>
    <t>تكاليف مجموعة التركيز</t>
  </si>
  <si>
    <t>مساحة إيجار لمجموعة التركيز</t>
  </si>
  <si>
    <t>123-555-0123</t>
  </si>
  <si>
    <t>123-555-0124</t>
  </si>
  <si>
    <t>البريد الإلكتروني:</t>
  </si>
  <si>
    <t>جهة الاتصال:</t>
  </si>
  <si>
    <t>السعر لكل ساعة</t>
  </si>
  <si>
    <t>CustomerService@tailspintoys.com</t>
  </si>
  <si>
    <t>الساعات</t>
  </si>
  <si>
    <t>رسوم ثابتة</t>
  </si>
  <si>
    <t>رقم الفاتورة:</t>
  </si>
  <si>
    <t>تاريخ الفاتورة:</t>
  </si>
  <si>
    <t>تاريخ الاستحقاق:</t>
  </si>
  <si>
    <t xml:space="preserve">فاتورة لـ: </t>
  </si>
  <si>
    <t>إدراج العلامة التجارية الجديدة للبحث والتطوير</t>
  </si>
  <si>
    <t>الخصم</t>
  </si>
  <si>
    <t>الإجمالي الفرعي للفاتورة</t>
  </si>
  <si>
    <t>مبلغ الإيداع</t>
  </si>
  <si>
    <t>الإجمالي</t>
  </si>
  <si>
    <t>العملاء</t>
  </si>
  <si>
    <t>اسم الشركة</t>
  </si>
  <si>
    <t>Contoso, Ltd</t>
  </si>
  <si>
    <t>اسم جهة الاتصال</t>
  </si>
  <si>
    <t>جميل زاهر</t>
  </si>
  <si>
    <t>آيلة هوتاكي</t>
  </si>
  <si>
    <t>العنوان</t>
  </si>
  <si>
    <t>345 شارع العليا</t>
  </si>
  <si>
    <t>567 شارع هشام بن عبد الملك</t>
  </si>
  <si>
    <t>العنوان 2‏</t>
  </si>
  <si>
    <t>123 سطام بن عبد العزيز</t>
  </si>
  <si>
    <t>المدينة</t>
  </si>
  <si>
    <t>الدمام</t>
  </si>
  <si>
    <t>الرياض</t>
  </si>
  <si>
    <t>المنطقة</t>
  </si>
  <si>
    <t>الشرقية</t>
  </si>
  <si>
    <t>الرمز البريدي</t>
  </si>
  <si>
    <t>الهاتف</t>
  </si>
  <si>
    <t>432-555-0178</t>
  </si>
  <si>
    <t>432-555-0189</t>
  </si>
  <si>
    <t>البريد الإلكتروني</t>
  </si>
  <si>
    <t>mike@treyresearch.net</t>
  </si>
  <si>
    <t>janine@contoso.com</t>
  </si>
  <si>
    <t>الفاكس</t>
  </si>
  <si>
    <t>432-555-0124</t>
  </si>
  <si>
    <t>432-555-0123</t>
  </si>
  <si>
    <t>www.tailspintoys.com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</si>
</sst>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_);_(* \(#,##0\);_(* &quot;-&quot;_);_(@_)"/>
    <numFmt numFmtId="165" formatCode="_(* #,##0.00_);_(* \(#,##0.00\);_(* &quot;-&quot;??_);_(@_)"/>
    <numFmt numFmtId="166" formatCode="[&lt;=9999999]###\-####;###\-###\-####"/>
    <numFmt numFmtId="167" formatCode="&quot;ر.س.‏&quot;\ #,##0.00_-"/>
    <numFmt numFmtId="168" formatCode="[$-2010000]d/mm/yyyy;@"/>
    <numFmt numFmtId="169" formatCode="00000"/>
  </numFmts>
  <fonts count="11" x14ac:knownFonts="1">
    <font>
      <sz val="11"/>
      <color theme="3"/>
      <name val="Tahoma"/>
      <family val="2"/>
    </font>
    <font>
      <b/>
      <sz val="10"/>
      <name val="Arial"/>
      <family val="2"/>
    </font>
    <font>
      <sz val="11"/>
      <color theme="3"/>
      <name val="Segoe UI"/>
      <family val="2"/>
      <scheme val="minor"/>
    </font>
    <font>
      <sz val="11"/>
      <color theme="3"/>
      <name val="Tahoma"/>
      <family val="2"/>
    </font>
    <font>
      <b/>
      <sz val="11"/>
      <color theme="3" tint="0.59996337778862885"/>
      <name val="Tahoma"/>
      <family val="2"/>
    </font>
    <font>
      <sz val="11"/>
      <color theme="0"/>
      <name val="Tahoma"/>
      <family val="2"/>
    </font>
    <font>
      <b/>
      <sz val="24"/>
      <color theme="0"/>
      <name val="Tahoma"/>
      <family val="2"/>
    </font>
    <font>
      <sz val="11"/>
      <color theme="2"/>
      <name val="Tahoma"/>
      <family val="2"/>
    </font>
    <font>
      <sz val="11"/>
      <name val="Tahoma"/>
      <family val="2"/>
    </font>
    <font>
      <b/>
      <sz val="11"/>
      <color theme="3"/>
      <name val="Tahoma"/>
      <family val="2"/>
    </font>
    <font>
      <b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4" tint="-0.24994659260841701"/>
        <bgColor indexed="64"/>
      </patternFill>
    </fill>
  </fills>
  <borders count="5">
    <border>
      <left/>
      <right/>
      <top/>
      <bottom/>
      <diagonal/>
    </border>
    <border>
      <left style="thick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ck">
        <color theme="2"/>
      </right>
      <top/>
      <bottom/>
      <diagonal/>
    </border>
  </borders>
  <cellStyleXfs count="27">
    <xf numFmtId="0" fontId="0" fillId="0" borderId="0" applyFill="0" applyBorder="0" applyProtection="0">
      <alignment horizontal="right" vertical="center" wrapText="1" readingOrder="2"/>
    </xf>
    <xf numFmtId="0" fontId="8" fillId="0" borderId="0" applyNumberFormat="0" applyFill="0" applyBorder="0" applyAlignment="0" applyProtection="0">
      <alignment readingOrder="2"/>
    </xf>
    <xf numFmtId="0" fontId="4" fillId="2" borderId="0" applyNumberFormat="0" applyBorder="0" applyProtection="0">
      <alignment horizontal="left" vertical="center" indent="1"/>
    </xf>
    <xf numFmtId="0" fontId="7" fillId="2" borderId="0" applyNumberFormat="0" applyBorder="0" applyProtection="0">
      <alignment horizontal="left" vertical="center" wrapText="1" indent="1"/>
    </xf>
    <xf numFmtId="0" fontId="2" fillId="0" borderId="0" applyNumberFormat="0" applyBorder="0" applyAlignment="0" applyProtection="0">
      <alignment vertical="top" wrapText="1"/>
    </xf>
    <xf numFmtId="0" fontId="6" fillId="2" borderId="0" applyNumberFormat="0" applyBorder="0" applyProtection="0">
      <alignment horizontal="left" vertical="center" indent="1"/>
    </xf>
    <xf numFmtId="0" fontId="3" fillId="0" borderId="0" applyNumberFormat="0" applyBorder="0" applyProtection="0">
      <alignment horizontal="right" vertical="center"/>
    </xf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ill="0" applyBorder="0" applyProtection="0">
      <alignment horizontal="left" vertical="top"/>
    </xf>
    <xf numFmtId="167" fontId="3" fillId="0" borderId="0" applyFill="0" applyBorder="0" applyProtection="0">
      <alignment horizontal="right" vertical="center" indent="1"/>
    </xf>
    <xf numFmtId="9" fontId="2" fillId="0" borderId="0" applyFont="0" applyFill="0" applyBorder="0" applyAlignment="0" applyProtection="0"/>
    <xf numFmtId="0" fontId="5" fillId="5" borderId="1" applyNumberFormat="0" applyAlignment="0" applyProtection="0">
      <alignment readingOrder="2"/>
    </xf>
    <xf numFmtId="0" fontId="3" fillId="4" borderId="0" applyNumberFormat="0" applyFill="0" applyBorder="0" applyProtection="0">
      <alignment horizontal="right" vertical="center" indent="1" readingOrder="2"/>
    </xf>
    <xf numFmtId="0" fontId="3" fillId="4" borderId="0" applyNumberFormat="0" applyFill="0" applyBorder="0" applyProtection="0">
      <alignment horizontal="left" vertical="center" readingOrder="2"/>
    </xf>
    <xf numFmtId="168" fontId="3" fillId="4" borderId="0" applyFill="0" applyProtection="0">
      <alignment horizontal="right" vertical="center" indent="1"/>
    </xf>
    <xf numFmtId="0" fontId="9" fillId="3" borderId="0" applyNumberFormat="0" applyBorder="0" applyProtection="0">
      <alignment horizontal="left" vertical="center" indent="1"/>
    </xf>
    <xf numFmtId="0" fontId="3" fillId="0" borderId="0" applyNumberFormat="0" applyFill="0" applyBorder="0" applyProtection="0">
      <alignment horizontal="left" vertical="center" indent="1" readingOrder="2"/>
    </xf>
    <xf numFmtId="0" fontId="10" fillId="0" borderId="0" applyNumberFormat="0" applyFill="0" applyBorder="0" applyProtection="0">
      <alignment horizontal="right" vertical="center"/>
    </xf>
    <xf numFmtId="169" fontId="3" fillId="0" borderId="0" applyFill="0" applyBorder="0" applyProtection="0">
      <alignment horizontal="left" vertical="center" indent="1" readingOrder="2"/>
    </xf>
    <xf numFmtId="166" fontId="3" fillId="0" borderId="0" applyFill="0" applyBorder="0" applyProtection="0">
      <alignment horizontal="right" vertical="center" readingOrder="2"/>
    </xf>
    <xf numFmtId="0" fontId="3" fillId="3" borderId="0" applyNumberFormat="0" applyFill="0" applyBorder="0">
      <alignment horizontal="left" vertical="top" wrapText="1" indent="1" readingOrder="2"/>
    </xf>
    <xf numFmtId="0" fontId="8" fillId="5" borderId="0" applyNumberFormat="0" applyFill="0">
      <alignment horizontal="right" vertical="center" wrapText="1" indent="1"/>
    </xf>
    <xf numFmtId="0" fontId="8" fillId="3" borderId="0" applyNumberFormat="0" applyFill="0" applyBorder="0">
      <alignment horizontal="left" vertical="top" indent="1" readingOrder="2"/>
    </xf>
    <xf numFmtId="0" fontId="2" fillId="0" borderId="2" applyNumberFormat="0" applyFont="0" applyFill="0" applyAlignment="0">
      <alignment vertical="center" wrapText="1"/>
    </xf>
    <xf numFmtId="0" fontId="3" fillId="0" borderId="0" applyFill="0" applyBorder="0">
      <alignment horizontal="right" vertical="center" indent="1"/>
    </xf>
    <xf numFmtId="0" fontId="5" fillId="0" borderId="0" applyNumberFormat="0" applyFill="0" applyBorder="0">
      <alignment horizontal="center" vertical="center" wrapText="1"/>
    </xf>
  </cellStyleXfs>
  <cellXfs count="56">
    <xf numFmtId="0" fontId="0" fillId="0" borderId="0" xfId="0">
      <alignment horizontal="right" vertical="center" wrapText="1" readingOrder="2"/>
    </xf>
    <xf numFmtId="166" fontId="3" fillId="0" borderId="0" xfId="20" applyFill="1" applyBorder="1" applyAlignment="1" applyProtection="1">
      <alignment horizontal="right" vertical="center" readingOrder="2"/>
    </xf>
    <xf numFmtId="0" fontId="8" fillId="0" borderId="0" xfId="1" applyBorder="1" applyAlignment="1" applyProtection="1">
      <alignment horizontal="right" vertical="center" wrapText="1" readingOrder="2"/>
    </xf>
    <xf numFmtId="0" fontId="3" fillId="0" borderId="0" xfId="0" applyFont="1" applyAlignment="1" applyProtection="1">
      <alignment horizontal="right" vertical="center" wrapText="1" readingOrder="2"/>
    </xf>
    <xf numFmtId="0" fontId="4" fillId="2" borderId="0" xfId="2" applyFont="1" applyAlignment="1">
      <alignment horizontal="right" vertical="center" indent="1" readingOrder="2"/>
    </xf>
    <xf numFmtId="0" fontId="5" fillId="5" borderId="1" xfId="12" applyFont="1" applyAlignment="1">
      <alignment horizontal="right" vertical="center" indent="1" readingOrder="2"/>
    </xf>
    <xf numFmtId="0" fontId="3" fillId="0" borderId="0" xfId="0" applyFont="1" applyAlignment="1">
      <alignment horizontal="right" vertical="center" wrapText="1" readingOrder="2"/>
    </xf>
    <xf numFmtId="0" fontId="3" fillId="0" borderId="0" xfId="0" applyFont="1">
      <alignment horizontal="right" vertical="center" wrapText="1" readingOrder="2"/>
    </xf>
    <xf numFmtId="0" fontId="6" fillId="2" borderId="0" xfId="5" applyFont="1" applyAlignment="1">
      <alignment horizontal="right" vertical="center" indent="1" readingOrder="2"/>
    </xf>
    <xf numFmtId="168" fontId="5" fillId="5" borderId="0" xfId="15" applyFont="1" applyFill="1" applyAlignment="1">
      <alignment horizontal="left" vertical="center" indent="1" readingOrder="2"/>
    </xf>
    <xf numFmtId="0" fontId="7" fillId="2" borderId="0" xfId="3" applyFont="1" applyAlignment="1">
      <alignment horizontal="right" vertical="center" wrapText="1" indent="1" readingOrder="2"/>
    </xf>
    <xf numFmtId="0" fontId="7" fillId="2" borderId="0" xfId="14" applyFont="1" applyFill="1" applyAlignment="1">
      <alignment horizontal="left" vertical="center" readingOrder="2"/>
    </xf>
    <xf numFmtId="166" fontId="7" fillId="2" borderId="0" xfId="20" applyFont="1" applyFill="1" applyAlignment="1">
      <alignment horizontal="right" vertical="center" indent="1" readingOrder="2"/>
    </xf>
    <xf numFmtId="0" fontId="5" fillId="5" borderId="1" xfId="12" applyFont="1" applyAlignment="1" applyProtection="1">
      <alignment horizontal="right" vertical="center" indent="1" readingOrder="2"/>
    </xf>
    <xf numFmtId="168" fontId="5" fillId="5" borderId="0" xfId="15" applyFont="1" applyFill="1" applyAlignment="1" applyProtection="1">
      <alignment horizontal="left" vertical="center" indent="1" readingOrder="2"/>
    </xf>
    <xf numFmtId="166" fontId="7" fillId="2" borderId="0" xfId="3" applyNumberFormat="1" applyFont="1" applyAlignment="1">
      <alignment horizontal="right" vertical="center" wrapText="1" indent="1" readingOrder="2"/>
    </xf>
    <xf numFmtId="0" fontId="9" fillId="3" borderId="0" xfId="16" applyFont="1" applyAlignment="1">
      <alignment horizontal="right" vertical="center" indent="1" readingOrder="2"/>
    </xf>
    <xf numFmtId="0" fontId="3" fillId="3" borderId="0" xfId="0" applyFont="1" applyFill="1" applyAlignment="1">
      <alignment horizontal="right" vertical="center" wrapText="1" readingOrder="2"/>
    </xf>
    <xf numFmtId="0" fontId="9" fillId="3" borderId="0" xfId="22" applyFont="1" applyFill="1" applyAlignment="1">
      <alignment horizontal="left" vertical="center" wrapText="1" indent="1" readingOrder="2"/>
    </xf>
    <xf numFmtId="166" fontId="3" fillId="3" borderId="0" xfId="20" applyFont="1" applyFill="1" applyAlignment="1">
      <alignment horizontal="right" vertical="center" readingOrder="2"/>
    </xf>
    <xf numFmtId="0" fontId="9" fillId="3" borderId="0" xfId="16" applyFont="1" applyAlignment="1" applyProtection="1">
      <alignment horizontal="right" vertical="center" indent="1" readingOrder="2"/>
    </xf>
    <xf numFmtId="0" fontId="8" fillId="3" borderId="0" xfId="1" applyFont="1" applyFill="1" applyAlignment="1">
      <alignment horizontal="right" vertical="center" wrapText="1" readingOrder="2"/>
    </xf>
    <xf numFmtId="0" fontId="3" fillId="0" borderId="0" xfId="13" applyFont="1" applyFill="1" applyBorder="1" applyAlignment="1">
      <alignment horizontal="right" vertical="center" indent="1" readingOrder="2"/>
    </xf>
    <xf numFmtId="0" fontId="3" fillId="0" borderId="0" xfId="0" applyFont="1" applyFill="1" applyBorder="1" applyAlignment="1">
      <alignment horizontal="right" vertical="center" wrapText="1" readingOrder="2"/>
    </xf>
    <xf numFmtId="0" fontId="3" fillId="0" borderId="0" xfId="14" applyFont="1" applyFill="1" applyBorder="1" applyAlignment="1">
      <alignment horizontal="left" vertical="center" readingOrder="2"/>
    </xf>
    <xf numFmtId="0" fontId="3" fillId="0" borderId="0" xfId="25" applyFont="1" applyFill="1" applyBorder="1" applyAlignment="1">
      <alignment horizontal="left" vertical="center" indent="1" readingOrder="2"/>
    </xf>
    <xf numFmtId="0" fontId="3" fillId="0" borderId="2" xfId="6" applyFont="1" applyBorder="1" applyAlignment="1">
      <alignment horizontal="left" vertical="center" readingOrder="2"/>
    </xf>
    <xf numFmtId="0" fontId="3" fillId="0" borderId="0" xfId="6" applyFont="1" applyBorder="1" applyAlignment="1" applyProtection="1">
      <alignment horizontal="left" vertical="center" readingOrder="2"/>
    </xf>
    <xf numFmtId="0" fontId="3" fillId="0" borderId="0" xfId="0" applyFont="1" applyFill="1" applyBorder="1" applyAlignment="1" applyProtection="1">
      <alignment horizontal="right" vertical="center" wrapText="1" readingOrder="2"/>
    </xf>
    <xf numFmtId="0" fontId="5" fillId="0" borderId="0" xfId="26">
      <alignment horizontal="center" vertical="center" wrapText="1"/>
    </xf>
    <xf numFmtId="167" fontId="3" fillId="0" borderId="2" xfId="10" applyNumberFormat="1" applyFont="1" applyBorder="1" applyAlignment="1">
      <alignment horizontal="left" vertical="center" indent="1" readingOrder="2"/>
    </xf>
    <xf numFmtId="167" fontId="3" fillId="0" borderId="3" xfId="10" applyNumberFormat="1" applyFont="1" applyBorder="1" applyAlignment="1" applyProtection="1">
      <alignment horizontal="left" vertical="center" indent="1" readingOrder="2"/>
    </xf>
    <xf numFmtId="167" fontId="10" fillId="0" borderId="2" xfId="10" applyNumberFormat="1" applyFont="1" applyFill="1" applyBorder="1" applyAlignment="1">
      <alignment horizontal="left" vertical="center" indent="1" readingOrder="2"/>
    </xf>
    <xf numFmtId="167" fontId="3" fillId="0" borderId="0" xfId="9" applyFill="1" applyBorder="1" applyAlignment="1">
      <alignment horizontal="right" vertical="center" wrapText="1" readingOrder="2"/>
    </xf>
    <xf numFmtId="0" fontId="3" fillId="0" borderId="0" xfId="14" applyFill="1" applyBorder="1" applyAlignment="1">
      <alignment horizontal="left" vertical="center" readingOrder="2"/>
    </xf>
    <xf numFmtId="0" fontId="3" fillId="0" borderId="0" xfId="13" applyFill="1" applyBorder="1" applyProtection="1">
      <alignment horizontal="right" vertical="center" indent="1" readingOrder="2"/>
    </xf>
    <xf numFmtId="166" fontId="3" fillId="0" borderId="0" xfId="20" applyFill="1" applyBorder="1" applyProtection="1">
      <alignment horizontal="right" vertical="center" readingOrder="2"/>
    </xf>
    <xf numFmtId="0" fontId="10" fillId="0" borderId="2" xfId="18" applyNumberFormat="1" applyFont="1" applyFill="1" applyBorder="1" applyAlignment="1">
      <alignment horizontal="left" vertical="center" readingOrder="2"/>
    </xf>
    <xf numFmtId="167" fontId="3" fillId="0" borderId="0" xfId="9" applyFill="1" applyBorder="1" applyAlignment="1">
      <alignment horizontal="left" vertical="center"/>
    </xf>
    <xf numFmtId="0" fontId="5" fillId="5" borderId="0" xfId="22" applyFont="1" applyAlignment="1">
      <alignment horizontal="left" vertical="center" indent="1" readingOrder="2"/>
    </xf>
    <xf numFmtId="168" fontId="3" fillId="0" borderId="0" xfId="13" applyNumberFormat="1" applyFont="1" applyFill="1" applyBorder="1" applyAlignment="1">
      <alignment horizontal="right" vertical="center" indent="1" readingOrder="2"/>
    </xf>
    <xf numFmtId="167" fontId="3" fillId="0" borderId="0" xfId="9" applyFill="1" applyBorder="1" applyAlignment="1">
      <alignment horizontal="left" vertical="top" indent="1"/>
    </xf>
    <xf numFmtId="169" fontId="3" fillId="0" borderId="0" xfId="19" applyNumberFormat="1" applyFill="1" applyBorder="1" applyAlignment="1" applyProtection="1">
      <alignment horizontal="left" vertical="center" indent="1" readingOrder="2"/>
    </xf>
    <xf numFmtId="0" fontId="0" fillId="0" borderId="0" xfId="0" applyFill="1" applyBorder="1" applyAlignment="1" applyProtection="1">
      <alignment horizontal="right" vertical="center" readingOrder="2"/>
    </xf>
    <xf numFmtId="0" fontId="3" fillId="0" borderId="0" xfId="0" applyFont="1" applyFill="1" applyBorder="1" applyAlignment="1" applyProtection="1">
      <alignment horizontal="right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3" fillId="0" borderId="0" xfId="17" applyFont="1" applyAlignment="1">
      <alignment horizontal="right" vertical="center" indent="1" readingOrder="2"/>
    </xf>
    <xf numFmtId="0" fontId="3" fillId="0" borderId="0" xfId="0" applyFont="1" applyAlignment="1">
      <alignment horizontal="right" vertical="center" wrapText="1" readingOrder="2"/>
    </xf>
    <xf numFmtId="0" fontId="5" fillId="5" borderId="1" xfId="12" applyFont="1" applyAlignment="1" applyProtection="1">
      <alignment horizontal="right" vertical="center" indent="1" readingOrder="2"/>
    </xf>
    <xf numFmtId="0" fontId="5" fillId="5" borderId="0" xfId="12" applyFont="1" applyBorder="1" applyAlignment="1" applyProtection="1">
      <alignment horizontal="right" vertical="center" indent="1" readingOrder="2"/>
    </xf>
    <xf numFmtId="0" fontId="8" fillId="2" borderId="0" xfId="1" applyFont="1" applyFill="1" applyAlignment="1">
      <alignment horizontal="right" vertical="center" wrapText="1" indent="1" readingOrder="2"/>
    </xf>
    <xf numFmtId="0" fontId="8" fillId="2" borderId="4" xfId="1" applyFont="1" applyFill="1" applyBorder="1" applyAlignment="1">
      <alignment horizontal="right" vertical="center" wrapText="1" indent="1" readingOrder="2"/>
    </xf>
    <xf numFmtId="0" fontId="8" fillId="2" borderId="0" xfId="1" applyFill="1" applyAlignment="1">
      <alignment horizontal="right" vertical="center" wrapText="1" indent="1" readingOrder="2"/>
    </xf>
    <xf numFmtId="0" fontId="8" fillId="2" borderId="4" xfId="1" applyFill="1" applyBorder="1" applyAlignment="1">
      <alignment horizontal="right" vertical="center" wrapText="1" indent="1" readingOrder="2"/>
    </xf>
    <xf numFmtId="0" fontId="3" fillId="3" borderId="0" xfId="21" applyFont="1" applyFill="1" applyAlignment="1">
      <alignment horizontal="right" vertical="top" wrapText="1" indent="1" readingOrder="2"/>
    </xf>
    <xf numFmtId="0" fontId="9" fillId="3" borderId="0" xfId="23" applyFont="1" applyAlignment="1">
      <alignment horizontal="right" vertical="top" indent="1" readingOrder="2"/>
    </xf>
  </cellXfs>
  <cellStyles count="27"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Followed Hyperlink" xfId="4" builtinId="9" customBuiltin="1"/>
    <cellStyle name="Percent" xfId="11" builtinId="5" customBuiltin="1"/>
    <cellStyle name="ارتباط تشعبي" xfId="1" builtinId="8" customBuiltin="1"/>
    <cellStyle name="الإجمالي" xfId="18" builtinId="25" customBuiltin="1"/>
    <cellStyle name="التاريخ" xfId="15" xr:uid="{00000000-0005-0000-0000-000009000000}"/>
    <cellStyle name="الحد السفلي" xfId="24" xr:uid="{00000000-0005-0000-0000-00000A000000}"/>
    <cellStyle name="الرمز البريدي" xfId="19" xr:uid="{00000000-0005-0000-0000-00000B000000}"/>
    <cellStyle name="الهاتف" xfId="20" xr:uid="{00000000-0005-0000-0000-00000C000000}"/>
    <cellStyle name="تمييز1" xfId="12" builtinId="29" customBuiltin="1"/>
    <cellStyle name="خلية الانتقال z" xfId="26" xr:uid="{00000000-0005-0000-0000-00000E000000}"/>
    <cellStyle name="رقم الفاتورة ومعلومات جهة الاتصال" xfId="22" xr:uid="{00000000-0005-0000-0000-00000F000000}"/>
    <cellStyle name="عادي" xfId="0" builtinId="0" customBuiltin="1"/>
    <cellStyle name="عنوان" xfId="5" builtinId="15" customBuiltin="1"/>
    <cellStyle name="عنوان 1" xfId="2" builtinId="16" customBuiltin="1"/>
    <cellStyle name="عنوان 2" xfId="3" builtinId="17" customBuiltin="1"/>
    <cellStyle name="عنوان 3" xfId="16" builtinId="18" customBuiltin="1"/>
    <cellStyle name="عنوان 4" xfId="6" builtinId="19" customBuiltin="1"/>
    <cellStyle name="محاذاة إلى الأعلى" xfId="23" xr:uid="{00000000-0005-0000-0000-000015000000}"/>
    <cellStyle name="‏‏محاذاة إلى اليسار" xfId="13" xr:uid="{00000000-0005-0000-0000-000016000000}"/>
    <cellStyle name="محاذاة إلى اليمين" xfId="14" xr:uid="{00000000-0005-0000-0000-000017000000}"/>
    <cellStyle name="مسافة بادئة يسرى" xfId="25" xr:uid="{00000000-0005-0000-0000-000018000000}"/>
    <cellStyle name="نص توضيحي" xfId="17" builtinId="53" customBuiltin="1"/>
    <cellStyle name="وصف الفاتورة" xfId="21" xr:uid="{00000000-0005-0000-0000-00001A000000}"/>
  </cellStyles>
  <dxfs count="39">
    <dxf>
      <font>
        <color theme="3"/>
      </font>
      <fill>
        <patternFill>
          <bgColor theme="2"/>
        </patternFill>
      </fill>
    </dxf>
    <dxf>
      <font>
        <color theme="0"/>
      </font>
      <fill>
        <patternFill>
          <bgColor theme="3"/>
        </patternFill>
      </fill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numFmt numFmtId="169" formatCode="00000"/>
      <alignment horizontal="left" vertical="center" textRotation="0" wrapText="0" indent="1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alignment horizontal="right" vertical="center" textRotation="0" wrapText="0" indent="0" justifyLastLine="0" shrinkToFit="0" readingOrder="2"/>
    </dxf>
    <dxf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numFmt numFmtId="167" formatCode="&quot;ر.س.‏&quot;\ #,##0.00_-"/>
      <alignment horizontal="right" vertical="center" textRotation="0" wrapText="0" indent="0" justifyLastLine="0" shrinkToFit="0" readingOrder="2"/>
    </dxf>
    <dxf>
      <alignment horizontal="left" vertical="top" textRotation="0" wrapText="0" indent="1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2"/>
    </dxf>
    <dxf>
      <alignment horizontal="right" vertical="center" textRotation="0" wrapText="1" indent="0" justifyLastLine="0" shrinkToFit="0" readingOrder="2"/>
    </dxf>
    <dxf>
      <alignment horizontal="general" vertical="center" textRotation="0" wrapText="1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numFmt numFmtId="168" formatCode="[$-2010000]d/mm/yyyy;@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  <border diagonalUp="0" diagonalDown="0">
        <left/>
        <right/>
        <top style="thick">
          <color theme="0"/>
        </top>
        <bottom/>
        <vertical/>
        <horizontal/>
      </border>
    </dxf>
    <dxf>
      <font>
        <color theme="1"/>
      </font>
      <border>
        <bottom style="thin">
          <color theme="2"/>
        </bottom>
        <horizontal style="thin">
          <color theme="2"/>
        </horizontal>
      </border>
    </dxf>
  </dxfs>
  <tableStyles count="1" defaultTableStyle="TableStyleMedium2" defaultPivotStyle="PivotStyleLight16">
    <tableStyle name="فاتورة الخدمة" pivot="0" count="4" xr9:uid="{00000000-0011-0000-FFFF-FFFF00000000}">
      <tableStyleElement type="wholeTable" dxfId="38"/>
      <tableStyleElement type="headerRow" dxfId="37"/>
      <tableStyleElement type="totalRow" dxfId="36"/>
      <tableStyleElement type="lastColumn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/xl/theme/theme11.xml" Id="rId3" /><Relationship Type="http://schemas.openxmlformats.org/officeDocument/2006/relationships/worksheet" Target="/xl/worksheets/sheet21.xml" Id="rId2" /><Relationship Type="http://schemas.openxmlformats.org/officeDocument/2006/relationships/worksheet" Target="/xl/worksheets/sheet12.xml" Id="rId1" /><Relationship Type="http://schemas.openxmlformats.org/officeDocument/2006/relationships/calcChain" Target="/xl/calcChain.xml" Id="rId6" /><Relationship Type="http://schemas.openxmlformats.org/officeDocument/2006/relationships/sharedStrings" Target="/xl/sharedStrings.xml" Id="rId5" /><Relationship Type="http://schemas.openxmlformats.org/officeDocument/2006/relationships/styles" Target="/xl/styles.xml" Id="rId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hyperlink" Target="#&#1575;&#1604;&#1593;&#1605;&#1604;&#1575;&#1569;!A1" TargetMode="External" Id="rId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hyperlink" Target="#'&#1601;&#1575;&#1578;&#1608;&#1585;&#1577; &#1575;&#1604;&#1582;&#1583;&#1605;&#1577;'!A1" TargetMode="External" Id="rId1" /></Relationship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123825</xdr:rowOff>
    </xdr:from>
    <xdr:to>
      <xdr:col>9</xdr:col>
      <xdr:colOff>1666875</xdr:colOff>
      <xdr:row>0</xdr:row>
      <xdr:rowOff>523875</xdr:rowOff>
    </xdr:to>
    <xdr:sp macro="" textlink="">
      <xdr:nvSpPr>
        <xdr:cNvPr id="2" name="سهم: خماسي 1" descr="حدد للانتقال إلى ورقة عمل &quot;العملاء&quot;">
          <a:hlinkClick xmlns:r="http://schemas.openxmlformats.org/officeDocument/2006/relationships" r:id="rId1" tooltip="حدد للانتقال إلى ورقة عمل &quot;العملاء&quot;"/>
          <a:extLst>
            <a:ext uri="{FF2B5EF4-FFF2-40B4-BE49-F238E27FC236}">
              <a16:creationId xmlns:a16="http://schemas.microsoft.com/office/drawing/2014/main" id="{19D192E3-466A-4ED7-84F5-B086BA6C4715}"/>
            </a:ext>
          </a:extLst>
        </xdr:cNvPr>
        <xdr:cNvSpPr/>
      </xdr:nvSpPr>
      <xdr:spPr>
        <a:xfrm flipH="1">
          <a:off x="11229346350" y="123825"/>
          <a:ext cx="1657350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العملاء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137583</xdr:colOff>
      <xdr:row>0</xdr:row>
      <xdr:rowOff>103717</xdr:rowOff>
    </xdr:from>
    <xdr:to>
      <xdr:col>12</xdr:col>
      <xdr:colOff>1703917</xdr:colOff>
      <xdr:row>0</xdr:row>
      <xdr:rowOff>503767</xdr:rowOff>
    </xdr:to>
    <xdr:sp macro="" textlink="">
      <xdr:nvSpPr>
        <xdr:cNvPr id="2" name="سهم: خماسي 1" descr="حدد للانتقال إلى ورقة عمل &quot;العملاء&quot;">
          <a:hlinkClick xmlns:r="http://schemas.openxmlformats.org/officeDocument/2006/relationships" r:id="rId1" tooltip="حدد للانتقال إلى ورقة عمل &quot;فاتورة الخدمة&quot;"/>
          <a:extLst>
            <a:ext uri="{FF2B5EF4-FFF2-40B4-BE49-F238E27FC236}">
              <a16:creationId xmlns:a16="http://schemas.microsoft.com/office/drawing/2014/main" id="{0DF376CC-D0DF-46B9-AC8C-81AA4C302616}"/>
            </a:ext>
          </a:extLst>
        </xdr:cNvPr>
        <xdr:cNvSpPr/>
      </xdr:nvSpPr>
      <xdr:spPr>
        <a:xfrm>
          <a:off x="11227251908" y="103717"/>
          <a:ext cx="1766359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" sz="11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فاتورة الخدمة</a:t>
          </a:r>
        </a:p>
      </xdr:txBody>
    </xdr:sp>
    <xdr:clientData/>
  </xdr:twoCellAnchor>
</xdr:wsDr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أصناف_الفاتورة" displayName="أصناف_الفاتورة" ref="B9:H15" headerRowDxfId="34" dataDxfId="33" totalsRowDxfId="32">
  <autoFilter ref="B9:H1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7" xr3:uid="{00000000-0010-0000-0000-000007000000}" name="التاريخ" totalsRowLabel="الإجمالي" dataDxfId="31"/>
    <tableColumn id="2" xr3:uid="{00000000-0010-0000-0000-000002000000}" name="الوصف" dataDxfId="30" totalsRowDxfId="29"/>
    <tableColumn id="3" xr3:uid="{00000000-0010-0000-0000-000003000000}" name="السعر لكل ساعة" dataDxfId="28" dataCellStyle="Currency"/>
    <tableColumn id="4" xr3:uid="{00000000-0010-0000-0000-000004000000}" name="الساعات" dataDxfId="27" dataCellStyle="محاذاة إلى اليمين"/>
    <tableColumn id="1" xr3:uid="{00000000-0010-0000-0000-000001000000}" name="رسوم ثابتة" dataDxfId="26" dataCellStyle="Currency"/>
    <tableColumn id="5" xr3:uid="{00000000-0010-0000-0000-000005000000}" name="الخصم" dataDxfId="25" dataCellStyle="Currency"/>
    <tableColumn id="6" xr3:uid="{00000000-0010-0000-0000-000006000000}" name="الإجمالي" totalsRowFunction="sum" dataDxfId="24" totalsRowDxfId="23" dataCellStyle="Currency">
      <calculatedColumnFormula>IF(OR(أصناف_الفاتورة[[#This Row],[رسوم ثابتة]]&lt;&gt;"",AND(أصناف_الفاتورة[[#This Row],[السعر لكل ساعة]]&lt;&gt;"",أصناف_الفاتورة[[#This Row],[الساعات]]&lt;&gt;"")),(أصناف_الفاتورة[[#This Row],[السعر لكل ساعة]]*أصناف_الفاتورة[[#This Row],[الساعات]])+أصناف_الفاتورة[[#This Row],[رسوم ثابتة]]-أصناف_الفاتورة[[#This Row],[الخصم]],"")</calculatedColumnFormula>
    </tableColumn>
  </tableColumns>
  <tableStyleInfo name="فاتورة الخدمة" showFirstColumn="0" showLastColumn="0" showRowStripes="1" showColumnStripes="0"/>
  <extLst>
    <ext xmlns:x14="http://schemas.microsoft.com/office/spreadsheetml/2009/9/main" uri="{504A1905-F514-4f6f-8877-14C23A59335A}">
      <x14:table altTextSummary="أدخل &quot;التاريخ&quot; و&quot;الوصف&quot; و&quot;السعر لكل ساعة&quot; و&quot;الساعات&quot; و&quot;الرسوم الثابتة&quot; و&quot;الخصم&quot; في هذا الجدول. يتم حساب الإجمالي تلقائياً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قائمة_العملاء" displayName="قائمة_العملاء" ref="B2:K4" headerRowDxfId="22" dataDxfId="21" totalsRowDxfId="20">
  <autoFilter ref="B2:K4" xr:uid="{00000000-0009-0000-0100-000001000000}"/>
  <tableColumns count="10">
    <tableColumn id="2" xr3:uid="{00000000-0010-0000-0100-000002000000}" name="اسم الشركة" dataDxfId="19" totalsRowDxfId="2" dataCellStyle="‏‏محاذاة إلى اليسار"/>
    <tableColumn id="3" xr3:uid="{00000000-0010-0000-0100-000003000000}" name="اسم جهة الاتصال" dataDxfId="18" totalsRowDxfId="3"/>
    <tableColumn id="4" xr3:uid="{00000000-0010-0000-0100-000004000000}" name="العنوان" dataDxfId="17" totalsRowDxfId="4"/>
    <tableColumn id="1" xr3:uid="{00000000-0010-0000-0100-000001000000}" name="العنوان 2‏" dataDxfId="16" totalsRowDxfId="5"/>
    <tableColumn id="5" xr3:uid="{00000000-0010-0000-0100-000005000000}" name="المدينة" dataDxfId="15" totalsRowDxfId="6"/>
    <tableColumn id="6" xr3:uid="{00000000-0010-0000-0100-000006000000}" name="المنطقة" dataDxfId="14" totalsRowDxfId="7"/>
    <tableColumn id="7" xr3:uid="{00000000-0010-0000-0100-000007000000}" name="الرمز البريدي" dataDxfId="13" totalsRowDxfId="8" dataCellStyle="الرمز البريدي"/>
    <tableColumn id="8" xr3:uid="{00000000-0010-0000-0100-000008000000}" name="الهاتف" dataDxfId="12" totalsRowDxfId="9" dataCellStyle="الهاتف"/>
    <tableColumn id="10" xr3:uid="{00000000-0010-0000-0100-00000A000000}" name="البريد الإلكتروني" totalsRowDxfId="10" dataCellStyle="ارتباط تشعبي"/>
    <tableColumn id="11" xr3:uid="{00000000-0010-0000-0100-00000B000000}" name="الفاكس" totalsRowDxfId="11" dataCellStyle="الهاتف"/>
  </tableColumns>
  <tableStyleInfo name="فاتورة الخدمة" showFirstColumn="0" showLastColumn="0" showRowStripes="1" showColumnStripes="0"/>
  <extLst>
    <ext xmlns:x14="http://schemas.microsoft.com/office/spreadsheetml/2009/9/main" uri="{504A1905-F514-4f6f-8877-14C23A59335A}">
      <x14:table altTextSummary="أدخل تفاصيل العميل مثل &quot;اسم الشركة&quot; و&quot;اسم جهة الاتصال&quot; و&quot;العنوان&quot; و&quot;الهاتف&quot; و&quot;رقم الفاكس&quot; في هذا الجدول. أضف المزيد من الصفوف والأعمدة للمزيد من الإدخالات"/>
    </ext>
  </extLst>
</table>
</file>

<file path=xl/theme/theme11.xml><?xml version="1.0" encoding="utf-8"?>
<a:theme xmlns:a="http://schemas.openxmlformats.org/drawingml/2006/main" name="Office Theme">
  <a:themeElements>
    <a:clrScheme name="Service Invoice">
      <a:dk1>
        <a:sysClr val="windowText" lastClr="000000"/>
      </a:dk1>
      <a:lt1>
        <a:sysClr val="window" lastClr="FFFFFF"/>
      </a:lt1>
      <a:dk2>
        <a:srgbClr val="414141"/>
      </a:dk2>
      <a:lt2>
        <a:srgbClr val="F5F5F5"/>
      </a:lt2>
      <a:accent1>
        <a:srgbClr val="F01414"/>
      </a:accent1>
      <a:accent2>
        <a:srgbClr val="FF9900"/>
      </a:accent2>
      <a:accent3>
        <a:srgbClr val="00A9D8"/>
      </a:accent3>
      <a:accent4>
        <a:srgbClr val="7C35B1"/>
      </a:accent4>
      <a:accent5>
        <a:srgbClr val="32AC4E"/>
      </a:accent5>
      <a:accent6>
        <a:srgbClr val="9C4A5C"/>
      </a:accent6>
      <a:hlink>
        <a:srgbClr val="00A9D8"/>
      </a:hlink>
      <a:folHlink>
        <a:srgbClr val="9C4A5C"/>
      </a:folHlink>
    </a:clrScheme>
    <a:fontScheme name="Service Invoice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Id7" /><Relationship Type="http://schemas.openxmlformats.org/officeDocument/2006/relationships/drawing" Target="/xl/drawings/drawing12.xml" Id="rId6" /><Relationship Type="http://schemas.openxmlformats.org/officeDocument/2006/relationships/printerSettings" Target="/xl/printerSettings/printerSettings12.bin" Id="rId5" /><Relationship Type="http://schemas.openxmlformats.org/officeDocument/2006/relationships/hyperlink" Target="https://www.microsoft.com/ar-sa/" TargetMode="External" Id="rId3" /><Relationship Type="http://schemas.openxmlformats.org/officeDocument/2006/relationships/hyperlink" Target="http://www.tailspintoys.com/" TargetMode="External" Id="rId2" /><Relationship Type="http://schemas.openxmlformats.org/officeDocument/2006/relationships/hyperlink" Target="mailto:CustomerService@tailspintoys.com" TargetMode="External" Id="rId1" /><Relationship Type="http://schemas.openxmlformats.org/officeDocument/2006/relationships/hyperlink" Target="mailto:CustomerService@tailspintoys.com" TargetMode="External" Id="rId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1.bin" Id="rId3" /><Relationship Type="http://schemas.openxmlformats.org/officeDocument/2006/relationships/table" Target="/xl/tables/table21.xml" Id="rId5" /><Relationship Type="http://schemas.openxmlformats.org/officeDocument/2006/relationships/drawing" Target="/xl/drawings/drawing21.xml" Id="rId4" /><Relationship Type="http://schemas.openxmlformats.org/officeDocument/2006/relationships/hyperlink" Target="mailto:janine@contoso.com" TargetMode="External" Id="rId2" /><Relationship Type="http://schemas.openxmlformats.org/officeDocument/2006/relationships/hyperlink" Target="mailto:mike@treyresearch.net" TargetMode="External" Id="rId1" /></Relationships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249977111117893"/>
    <pageSetUpPr autoPageBreaks="0" fitToPage="1"/>
  </sheetPr>
  <dimension ref="A1:J18"/>
  <sheetViews>
    <sheetView showGridLines="0" rightToLeft="1" tabSelected="1" zoomScaleNormal="100" workbookViewId="0"/>
  </sheetViews>
  <sheetFormatPr defaultColWidth="9" defaultRowHeight="30" customHeight="1" x14ac:dyDescent="0.2"/>
  <cols>
    <col min="1" max="1" width="2.625" style="7" customWidth="1"/>
    <col min="2" max="2" width="28.5" style="7" customWidth="1"/>
    <col min="3" max="5" width="25.625" style="7" customWidth="1"/>
    <col min="6" max="8" width="20.625" style="7" customWidth="1"/>
    <col min="9" max="9" width="2.625" style="7" customWidth="1"/>
    <col min="10" max="10" width="22.625" style="7" customWidth="1"/>
    <col min="11" max="16384" width="9" style="7"/>
  </cols>
  <sheetData>
    <row r="1" spans="1:10" ht="50.1" customHeight="1" x14ac:dyDescent="0.2">
      <c r="A1" s="3"/>
      <c r="B1" s="4" t="s">
        <v>0</v>
      </c>
      <c r="C1" s="4"/>
      <c r="D1" s="4"/>
      <c r="E1" s="4"/>
      <c r="F1" s="4"/>
      <c r="G1" s="5" t="s">
        <v>23</v>
      </c>
      <c r="H1" s="39">
        <v>34567</v>
      </c>
      <c r="I1" s="6"/>
      <c r="J1" s="29" t="s">
        <v>32</v>
      </c>
    </row>
    <row r="2" spans="1:10" ht="60" customHeight="1" x14ac:dyDescent="0.2">
      <c r="A2" s="6"/>
      <c r="B2" s="8" t="s">
        <v>1</v>
      </c>
      <c r="C2" s="8"/>
      <c r="D2" s="8"/>
      <c r="E2" s="8"/>
      <c r="F2" s="8"/>
      <c r="G2" s="5" t="s">
        <v>24</v>
      </c>
      <c r="H2" s="9">
        <f ca="1">TODAY()</f>
        <v>43217</v>
      </c>
      <c r="I2" s="6"/>
      <c r="J2" s="6"/>
    </row>
    <row r="3" spans="1:10" ht="30" customHeight="1" x14ac:dyDescent="0.2">
      <c r="A3" s="3"/>
      <c r="B3" s="10" t="s">
        <v>2</v>
      </c>
      <c r="C3" s="11" t="s">
        <v>8</v>
      </c>
      <c r="D3" s="12" t="s">
        <v>15</v>
      </c>
      <c r="E3" s="50" t="s">
        <v>20</v>
      </c>
      <c r="F3" s="51"/>
      <c r="G3" s="13" t="s">
        <v>25</v>
      </c>
      <c r="H3" s="14">
        <f ca="1">TODAY()+30</f>
        <v>43247</v>
      </c>
      <c r="I3" s="6"/>
      <c r="J3" s="6"/>
    </row>
    <row r="4" spans="1:10" ht="30" customHeight="1" x14ac:dyDescent="0.2">
      <c r="A4" s="3"/>
      <c r="B4" s="10" t="s">
        <v>3</v>
      </c>
      <c r="C4" s="11" t="s">
        <v>9</v>
      </c>
      <c r="D4" s="15" t="s">
        <v>16</v>
      </c>
      <c r="E4" s="52" t="s">
        <v>58</v>
      </c>
      <c r="F4" s="53"/>
      <c r="G4" s="48"/>
      <c r="H4" s="49"/>
      <c r="I4" s="6"/>
      <c r="J4" s="6"/>
    </row>
    <row r="5" spans="1:10" ht="30" customHeight="1" x14ac:dyDescent="0.2">
      <c r="A5" s="3"/>
      <c r="B5" s="16" t="s">
        <v>4</v>
      </c>
      <c r="C5" s="17" t="s">
        <v>10</v>
      </c>
      <c r="D5" s="18" t="s">
        <v>8</v>
      </c>
      <c r="E5" s="19" t="str">
        <f>VLOOKUP(BillName,قائمة_العملاء[],8,FALSE)</f>
        <v>432-555-0178</v>
      </c>
      <c r="F5" s="17"/>
      <c r="G5" s="20" t="s">
        <v>26</v>
      </c>
      <c r="H5" s="20"/>
      <c r="I5" s="6"/>
      <c r="J5" s="6"/>
    </row>
    <row r="6" spans="1:10" ht="30" customHeight="1" x14ac:dyDescent="0.2">
      <c r="A6" s="3"/>
      <c r="B6" s="55" t="s">
        <v>5</v>
      </c>
      <c r="C6" s="17" t="str">
        <f>VLOOKUP(BillName,قائمة_العملاء[],3,FALSE)</f>
        <v>345 شارع العليا</v>
      </c>
      <c r="D6" s="18" t="s">
        <v>9</v>
      </c>
      <c r="E6" s="19" t="str">
        <f>VLOOKUP(BillName,قائمة_العملاء[],10,FALSE)</f>
        <v>432-555-0124</v>
      </c>
      <c r="F6" s="17"/>
      <c r="G6" s="54" t="s">
        <v>27</v>
      </c>
      <c r="H6" s="54"/>
      <c r="I6" s="6"/>
      <c r="J6" s="6"/>
    </row>
    <row r="7" spans="1:10" ht="30" customHeight="1" x14ac:dyDescent="0.2">
      <c r="A7" s="3"/>
      <c r="B7" s="55"/>
      <c r="C7" s="17" t="str">
        <f>IF(VLOOKUP(BillName,قائمة_العملاء[],4,FALSE)&lt;&gt;"",VLOOKUP(BillName,قائمة_العملاء[],4,FALSE),IF(VLOOKUP(BillName,قائمة_العملاء[],5,FALSE)&lt;&gt;"",CONCATENATE(VLOOKUP(BillName,قائمة_العملاء[],5,FALSE),", ",VLOOKUP(BillName,قائمة_العملاء[],6,FALSE)," ",VLOOKUP(BillName,قائمة_العملاء[],7,FALSE)),CONCATENATE(VLOOKUP(BillName,قائمة_العملاء[],6,FALSE)," ",VLOOKUP(BillName,قائمة_العملاء[],7,FALSE))))</f>
        <v>123 سطام بن عبد العزيز</v>
      </c>
      <c r="D7" s="18" t="s">
        <v>17</v>
      </c>
      <c r="E7" s="21" t="str">
        <f>VLOOKUP(BillName,قائمة_العملاء[],9,FALSE)</f>
        <v>mike@treyresearch.net</v>
      </c>
      <c r="F7" s="17"/>
      <c r="G7" s="54"/>
      <c r="H7" s="54"/>
      <c r="I7" s="6"/>
      <c r="J7" s="6"/>
    </row>
    <row r="8" spans="1:10" ht="30" customHeight="1" x14ac:dyDescent="0.2">
      <c r="A8" s="3"/>
      <c r="B8" s="55"/>
      <c r="C8" s="17" t="str">
        <f>IF(VLOOKUP(BillName,قائمة_العملاء[],4,FALSE)="","",IF(VLOOKUP(BillName,قائمة_العملاء[],5,FALSE)&lt;&gt;"",CONCATENATE(VLOOKUP(BillName,قائمة_العملاء[],5,FALSE),", ",VLOOKUP(BillName,قائمة_العملاء[],6,FALSE)," ",VLOOKUP(BillName,قائمة_العملاء[],7,FALSE)),CONCATENATE(VLOOKUP(BillName,قائمة_العملاء[],6,FALSE)," ",VLOOKUP(BillName,قائمة_العملاء[],7,FALSE))))</f>
        <v>الدمام, الشرقية 12345</v>
      </c>
      <c r="D8" s="18" t="s">
        <v>18</v>
      </c>
      <c r="E8" s="17" t="str">
        <f>VLOOKUP(BillName,قائمة_العملاء[],2,FALSE)</f>
        <v>جميل زاهر</v>
      </c>
      <c r="F8" s="17"/>
      <c r="G8" s="54"/>
      <c r="H8" s="54"/>
      <c r="I8" s="6"/>
      <c r="J8" s="6"/>
    </row>
    <row r="9" spans="1:10" ht="30" customHeight="1" x14ac:dyDescent="0.2">
      <c r="A9" s="3"/>
      <c r="B9" s="22" t="s">
        <v>6</v>
      </c>
      <c r="C9" s="23" t="s">
        <v>11</v>
      </c>
      <c r="D9" s="24" t="s">
        <v>19</v>
      </c>
      <c r="E9" s="24" t="s">
        <v>21</v>
      </c>
      <c r="F9" s="24" t="s">
        <v>22</v>
      </c>
      <c r="G9" s="24" t="s">
        <v>28</v>
      </c>
      <c r="H9" s="25" t="s">
        <v>31</v>
      </c>
      <c r="I9" s="6"/>
      <c r="J9" s="6"/>
    </row>
    <row r="10" spans="1:10" ht="30" customHeight="1" x14ac:dyDescent="0.2">
      <c r="A10" s="3"/>
      <c r="B10" s="40">
        <f ca="1">TODAY()</f>
        <v>43217</v>
      </c>
      <c r="C10" s="23" t="s">
        <v>12</v>
      </c>
      <c r="D10" s="33">
        <v>100</v>
      </c>
      <c r="E10" s="34">
        <v>6</v>
      </c>
      <c r="F10" s="38"/>
      <c r="G10" s="38">
        <v>75</v>
      </c>
      <c r="H10" s="41">
        <f>IF(OR(أصناف_الفاتورة[[#This Row],[رسوم ثابتة]]&lt;&gt;"",AND(أصناف_الفاتورة[[#This Row],[السعر لكل ساعة]]&lt;&gt;"",أصناف_الفاتورة[[#This Row],[الساعات]]&lt;&gt;"")),(أصناف_الفاتورة[[#This Row],[السعر لكل ساعة]]*أصناف_الفاتورة[[#This Row],[الساعات]])+أصناف_الفاتورة[[#This Row],[رسوم ثابتة]]-أصناف_الفاتورة[[#This Row],[الخصم]],"")</f>
        <v>525</v>
      </c>
      <c r="I10" s="6"/>
      <c r="J10" s="6"/>
    </row>
    <row r="11" spans="1:10" ht="30" customHeight="1" x14ac:dyDescent="0.2">
      <c r="A11" s="3"/>
      <c r="B11" s="40">
        <f ca="1">TODAY()+1</f>
        <v>43218</v>
      </c>
      <c r="C11" s="23" t="s">
        <v>13</v>
      </c>
      <c r="D11" s="33">
        <v>75</v>
      </c>
      <c r="E11" s="34">
        <v>3</v>
      </c>
      <c r="F11" s="38"/>
      <c r="G11" s="38"/>
      <c r="H11" s="41">
        <f>IF(OR(أصناف_الفاتورة[[#This Row],[رسوم ثابتة]]&lt;&gt;"",AND(أصناف_الفاتورة[[#This Row],[السعر لكل ساعة]]&lt;&gt;"",أصناف_الفاتورة[[#This Row],[الساعات]]&lt;&gt;"")),(أصناف_الفاتورة[[#This Row],[السعر لكل ساعة]]*أصناف_الفاتورة[[#This Row],[الساعات]])+أصناف_الفاتورة[[#This Row],[رسوم ثابتة]]-أصناف_الفاتورة[[#This Row],[الخصم]],"")</f>
        <v>225</v>
      </c>
      <c r="I11" s="6"/>
      <c r="J11" s="6"/>
    </row>
    <row r="12" spans="1:10" ht="30" customHeight="1" x14ac:dyDescent="0.2">
      <c r="A12" s="3"/>
      <c r="B12" s="40">
        <f ca="1">TODAY()+2</f>
        <v>43219</v>
      </c>
      <c r="C12" s="23" t="s">
        <v>14</v>
      </c>
      <c r="D12" s="33"/>
      <c r="E12" s="34"/>
      <c r="F12" s="38">
        <v>275</v>
      </c>
      <c r="G12" s="38"/>
      <c r="H12" s="41">
        <f>IF(OR(أصناف_الفاتورة[[#This Row],[رسوم ثابتة]]&lt;&gt;"",AND(أصناف_الفاتورة[[#This Row],[السعر لكل ساعة]]&lt;&gt;"",أصناف_الفاتورة[[#This Row],[الساعات]]&lt;&gt;"")),(أصناف_الفاتورة[[#This Row],[السعر لكل ساعة]]*أصناف_الفاتورة[[#This Row],[الساعات]])+أصناف_الفاتورة[[#This Row],[رسوم ثابتة]]-أصناف_الفاتورة[[#This Row],[الخصم]],"")</f>
        <v>275</v>
      </c>
      <c r="I12" s="6"/>
      <c r="J12" s="6"/>
    </row>
    <row r="13" spans="1:10" ht="30" customHeight="1" x14ac:dyDescent="0.2">
      <c r="A13" s="3"/>
      <c r="B13" s="40"/>
      <c r="C13" s="23"/>
      <c r="D13" s="33"/>
      <c r="E13" s="34"/>
      <c r="F13" s="38"/>
      <c r="G13" s="38"/>
      <c r="H13" s="41" t="str">
        <f>IF(OR(أصناف_الفاتورة[[#This Row],[رسوم ثابتة]]&lt;&gt;"",AND(أصناف_الفاتورة[[#This Row],[السعر لكل ساعة]]&lt;&gt;"",أصناف_الفاتورة[[#This Row],[الساعات]]&lt;&gt;"")),(أصناف_الفاتورة[[#This Row],[السعر لكل ساعة]]*أصناف_الفاتورة[[#This Row],[الساعات]])+أصناف_الفاتورة[[#This Row],[رسوم ثابتة]]-أصناف_الفاتورة[[#This Row],[الخصم]],"")</f>
        <v/>
      </c>
      <c r="I13" s="6"/>
      <c r="J13" s="6"/>
    </row>
    <row r="14" spans="1:10" ht="30" customHeight="1" x14ac:dyDescent="0.2">
      <c r="A14" s="3"/>
      <c r="B14" s="40"/>
      <c r="C14" s="23"/>
      <c r="D14" s="33"/>
      <c r="E14" s="34"/>
      <c r="F14" s="38"/>
      <c r="G14" s="38"/>
      <c r="H14" s="41" t="str">
        <f>IF(OR(أصناف_الفاتورة[[#This Row],[رسوم ثابتة]]&lt;&gt;"",AND(أصناف_الفاتورة[[#This Row],[السعر لكل ساعة]]&lt;&gt;"",أصناف_الفاتورة[[#This Row],[الساعات]]&lt;&gt;"")),(أصناف_الفاتورة[[#This Row],[السعر لكل ساعة]]*أصناف_الفاتورة[[#This Row],[الساعات]])+أصناف_الفاتورة[[#This Row],[رسوم ثابتة]]-أصناف_الفاتورة[[#This Row],[الخصم]],"")</f>
        <v/>
      </c>
      <c r="I14" s="6"/>
      <c r="J14" s="6"/>
    </row>
    <row r="15" spans="1:10" ht="30" customHeight="1" x14ac:dyDescent="0.2">
      <c r="A15" s="3"/>
      <c r="B15" s="40"/>
      <c r="C15" s="23"/>
      <c r="D15" s="33"/>
      <c r="E15" s="34"/>
      <c r="F15" s="38"/>
      <c r="G15" s="38"/>
      <c r="H15" s="41" t="str">
        <f>IF(OR(أصناف_الفاتورة[[#This Row],[رسوم ثابتة]]&lt;&gt;"",AND(أصناف_الفاتورة[[#This Row],[السعر لكل ساعة]]&lt;&gt;"",أصناف_الفاتورة[[#This Row],[الساعات]]&lt;&gt;"")),(أصناف_الفاتورة[[#This Row],[السعر لكل ساعة]]*أصناف_الفاتورة[[#This Row],[الساعات]])+أصناف_الفاتورة[[#This Row],[رسوم ثابتة]]-أصناف_الفاتورة[[#This Row],[الخصم]],"")</f>
        <v/>
      </c>
      <c r="I15" s="6"/>
      <c r="J15" s="6"/>
    </row>
    <row r="16" spans="1:10" ht="30" customHeight="1" x14ac:dyDescent="0.2">
      <c r="A16" s="3"/>
      <c r="B16" s="46"/>
      <c r="C16" s="46"/>
      <c r="D16" s="46"/>
      <c r="E16" s="46"/>
      <c r="F16" s="46"/>
      <c r="G16" s="26" t="s">
        <v>29</v>
      </c>
      <c r="H16" s="30">
        <f>SUM(أصناف_الفاتورة[الإجمالي])</f>
        <v>1025</v>
      </c>
      <c r="I16" s="6"/>
      <c r="J16" s="6"/>
    </row>
    <row r="17" spans="1:10" ht="30" customHeight="1" x14ac:dyDescent="0.2">
      <c r="A17" s="3"/>
      <c r="B17" s="46" t="str">
        <f>"دفع كل الشيكات إلى "&amp;اسم_الشركة&amp;"."</f>
        <v>دفع كل الشيكات إلى معهد التصميم الرسومي.</v>
      </c>
      <c r="C17" s="46"/>
      <c r="D17" s="46"/>
      <c r="E17" s="46"/>
      <c r="F17" s="46"/>
      <c r="G17" s="27" t="s">
        <v>30</v>
      </c>
      <c r="H17" s="31">
        <v>200</v>
      </c>
      <c r="I17" s="6"/>
      <c r="J17" s="6"/>
    </row>
    <row r="18" spans="1:10" ht="30" customHeight="1" x14ac:dyDescent="0.2">
      <c r="A18" s="3"/>
      <c r="B18" s="47" t="s">
        <v>7</v>
      </c>
      <c r="C18" s="47"/>
      <c r="D18" s="47"/>
      <c r="E18" s="47"/>
      <c r="F18" s="47"/>
      <c r="G18" s="37" t="s">
        <v>31</v>
      </c>
      <c r="H18" s="32">
        <f>الإجمالي_الفرعي_للفاتورة-إيداع</f>
        <v>825</v>
      </c>
      <c r="I18" s="6"/>
      <c r="J18" s="6"/>
    </row>
  </sheetData>
  <sheetProtection formatCells="0" formatColumns="0" formatRows="0" selectLockedCells="1" sort="0"/>
  <mergeCells count="8">
    <mergeCell ref="B16:F16"/>
    <mergeCell ref="B17:F17"/>
    <mergeCell ref="B18:F18"/>
    <mergeCell ref="G4:H4"/>
    <mergeCell ref="E3:F3"/>
    <mergeCell ref="E4:F4"/>
    <mergeCell ref="G6:H8"/>
    <mergeCell ref="B6:B8"/>
  </mergeCells>
  <phoneticPr fontId="1" type="noConversion"/>
  <conditionalFormatting sqref="E3:E4">
    <cfRule type="expression" dxfId="1" priority="2">
      <formula>$E3&lt;&gt;""</formula>
    </cfRule>
  </conditionalFormatting>
  <conditionalFormatting sqref="E7">
    <cfRule type="expression" dxfId="0" priority="1">
      <formula>$E$7&lt;&gt;""</formula>
    </cfRule>
  </conditionalFormatting>
  <dataValidations xWindow="312" yWindow="545" count="49">
    <dataValidation type="list" errorStyle="warning" allowBlank="1" showInputMessage="1" showErrorMessage="1" error="حدد اسم العميل من القائمة. حدد &quot;إلغاء الأمر&quot;، ثم اضغط على مفتاحي ALT+سهم لأسفل لفتح القائمة المنسدلة، ثم اضغط على مفتاح الإدخال ENTER لإجراء تحديد" prompt="حدد اسم العميل في هذه الخلية. اضغط على مفتاحي ALT+سهم لأسفل لفتح القائمة المنسدلة، ثم اضغط على مفتاح الإدخال ENTER لإجراء تحديد. إضافة المزيد من العملاء إلى ورقة عمل &quot;العملاء&quot; لتوسيع قائمة التحديد" sqref="C5" xr:uid="{00000000-0002-0000-0000-000000000000}">
      <formula1>CustomerLookup</formula1>
    </dataValidation>
    <dataValidation allowBlank="1" showInputMessage="1" showErrorMessage="1" prompt="إنشاء &quot;فاتورة خدمة&quot; في هذا المصنف. أدخل تفاصيل الفاتورة والشركة في ورقة العمل هذه، وتفاصيل العملاء في ورقة عمل &quot;العملاء&quot;. حدد الخلية J1 للانتقال إلى ورقة عمل &quot;العملاء&quot;" sqref="A1" xr:uid="{00000000-0002-0000-0000-000001000000}"/>
    <dataValidation allowBlank="1" showInputMessage="1" showErrorMessage="1" prompt="يوجد عنوان ورقة العمل هذه في هذه الخلية. أدخل اسم الشركة في الخلية الموجودة أدناه. أدخل &quot;رقم الفاتورة&quot; و&quot;تاريخ الفاتورة&quot; و&quot;تاريخ الاستحقاق&quot; في الخلايا H1 وH2 وH3" sqref="B1" xr:uid="{00000000-0002-0000-0000-000002000000}"/>
    <dataValidation allowBlank="1" showInputMessage="1" showErrorMessage="1" prompt="أدخل اسم شركة الفوترة في هذه الخلية، وتفاصيل شركة الفوترة في الخلايا B3 إلى E4 وتفاصيل الفاتورة في جدول بدء الخلية B9" sqref="B2" xr:uid="{00000000-0002-0000-0000-000003000000}"/>
    <dataValidation allowBlank="1" showInputMessage="1" showErrorMessage="1" prompt="أدخل عنوان شركة الفوترة في هذه الخلية" sqref="B3" xr:uid="{00000000-0002-0000-0000-000004000000}"/>
    <dataValidation allowBlank="1" showInputMessage="1" showErrorMessage="1" prompt="أدخل المدينة والمنطقة والرمز البريدي في هذه الخلية" sqref="B4" xr:uid="{00000000-0002-0000-0000-000005000000}"/>
    <dataValidation allowBlank="1" showInputMessage="1" showErrorMessage="1" prompt="أدخل رقم هاتف الشركة المُصدرة في هذه الخلية" sqref="D3" xr:uid="{00000000-0002-0000-0000-000006000000}"/>
    <dataValidation allowBlank="1" showInputMessage="1" showErrorMessage="1" prompt="أدخل رقم فاكس الشركة المُصدرة في هذه الخلية" sqref="D4" xr:uid="{00000000-0002-0000-0000-000007000000}"/>
    <dataValidation allowBlank="1" showInputMessage="1" showErrorMessage="1" prompt="أدخل عنوان البريد الإلكتروني لشركة الفوترة في هذه الخلية" sqref="E3" xr:uid="{00000000-0002-0000-0000-000008000000}"/>
    <dataValidation allowBlank="1" showInputMessage="1" showErrorMessage="1" prompt="أدخل عنوان موقع ويب شركة الفوترة في هذه الخلية" sqref="E4" xr:uid="{00000000-0002-0000-0000-000009000000}"/>
    <dataValidation allowBlank="1" showInputMessage="1" showErrorMessage="1" prompt="يتم تلقائياً تحديث &quot;الفاتورة لـ&quot; المعلومات في الصفوف 5 إلى 8، استناداً إلى التحديد الذي تم إجراءه في الخلية الموجودة على اليسار. أدخل وصف الفاتورة في الخلية G6" sqref="B5" xr:uid="{00000000-0002-0000-0000-00000A000000}"/>
    <dataValidation allowBlank="1" showInputMessage="1" showErrorMessage="1" prompt="يتم تحديث &quot;عنوان العميل&quot; تلقائياً في الخلايا من C6 إلى C8" sqref="B6:B8" xr:uid="{00000000-0002-0000-0000-00000B000000}"/>
    <dataValidation allowBlank="1" showInputMessage="1" showErrorMessage="1" prompt="يتم تحديث عنوان العميل تلقائياً في هذه الخلية" sqref="C6" xr:uid="{00000000-0002-0000-0000-00000C000000}"/>
    <dataValidation allowBlank="1" showInputMessage="1" showErrorMessage="1" prompt="يتم تحديث عنوان العميل 2 تلقائياً في هذه الخلية" sqref="C7" xr:uid="{00000000-0002-0000-0000-00000D000000}"/>
    <dataValidation allowBlank="1" showInputMessage="1" showErrorMessage="1" prompt="يتم تحديث مدينة العميل والمنطقة والرمز البريدي تلقائياً في هذه الخلية" sqref="C8" xr:uid="{00000000-0002-0000-0000-00000E000000}"/>
    <dataValidation allowBlank="1" showInputMessage="1" showErrorMessage="1" prompt="يتم تحديث &quot;رقم هاتف&quot; العميل تلقائياً في الخلية الموجودة على اليسار" sqref="D5" xr:uid="{00000000-0002-0000-0000-00000F000000}"/>
    <dataValidation allowBlank="1" showInputMessage="1" showErrorMessage="1" prompt="يتم تحديث رقم &quot;هاتف&quot; العميل تلقائياً في الخلية على اليسار" sqref="E5" xr:uid="{00000000-0002-0000-0000-000010000000}"/>
    <dataValidation allowBlank="1" showInputMessage="1" showErrorMessage="1" prompt="يتم تحديث رقم &quot;فاكس&quot; العميل تلقائياً في الخلية على اليسار" sqref="D6" xr:uid="{00000000-0002-0000-0000-000011000000}"/>
    <dataValidation allowBlank="1" showInputMessage="1" showErrorMessage="1" prompt="يتم تحديث رقم &quot;فاكس&quot; العميل تلقائياً في هذه الخلية" sqref="E6" xr:uid="{00000000-0002-0000-0000-000012000000}"/>
    <dataValidation allowBlank="1" showInputMessage="1" showErrorMessage="1" prompt="يتم تحديث عنوان &quot;البريد الإلكتروني&quot; للعميل تلقائياً في الخلية الموجودة على اليسار" sqref="D7" xr:uid="{00000000-0002-0000-0000-000013000000}"/>
    <dataValidation allowBlank="1" showInputMessage="1" showErrorMessage="1" prompt="يتم تحديث &quot;عنوان البريد الإلكتروني&quot; للعميل تلقائياً في هذه الخلية" sqref="E7" xr:uid="{00000000-0002-0000-0000-000014000000}"/>
    <dataValidation allowBlank="1" showInputMessage="1" showErrorMessage="1" prompt="يتم تحديث اسم &quot;جهة اتصال العميل&quot; تلقائياً في الخلية الموجودة على اليسار" sqref="D8" xr:uid="{00000000-0002-0000-0000-000015000000}"/>
    <dataValidation allowBlank="1" showInputMessage="1" showErrorMessage="1" prompt="يتم تحديث اسم &quot;جهة اتصال&quot; العميل تلقائياً في هذه الخلية" sqref="E8" xr:uid="{00000000-0002-0000-0000-000016000000}"/>
    <dataValidation allowBlank="1" showInputMessage="1" showErrorMessage="1" prompt="أدخل رقم &quot;الفاتورة&quot; في الخلية الموجودة على اليسار" sqref="G1" xr:uid="{00000000-0002-0000-0000-000017000000}"/>
    <dataValidation allowBlank="1" showInputMessage="1" showErrorMessage="1" prompt="أدخل رقم &quot;الفاتورة&quot; في هذه الخلية" sqref="H1" xr:uid="{00000000-0002-0000-0000-000018000000}"/>
    <dataValidation allowBlank="1" showInputMessage="1" showErrorMessage="1" prompt="أدخل &quot;تاريخ الفاتورة&quot; في الخلية على اليسار" sqref="G2" xr:uid="{00000000-0002-0000-0000-000019000000}"/>
    <dataValidation allowBlank="1" showInputMessage="1" showErrorMessage="1" prompt="أدخل &quot;تاريخ الفاتورة&quot; في هذه الخلية" sqref="H2" xr:uid="{00000000-0002-0000-0000-00001A000000}"/>
    <dataValidation allowBlank="1" showInputMessage="1" showErrorMessage="1" prompt="أدخل تاريخ الاستحقاق في الخلية الموجودة على اليسار" sqref="G3" xr:uid="{00000000-0002-0000-0000-00001B000000}"/>
    <dataValidation allowBlank="1" showInputMessage="1" showErrorMessage="1" prompt="أدخل تاريخ الاستحقاق في هذه الخلية" sqref="H3" xr:uid="{00000000-0002-0000-0000-00001C000000}"/>
    <dataValidation allowBlank="1" showInputMessage="1" showErrorMessage="1" prompt="أدخل وصف الفاتورة في الخلية الموجودة أدناه" sqref="G5:H5" xr:uid="{00000000-0002-0000-0000-00001D000000}"/>
    <dataValidation allowBlank="1" showInputMessage="1" showErrorMessage="1" prompt="أدخل وصف الفاتورة في هذه الخلية" sqref="G6:H8" xr:uid="{00000000-0002-0000-0000-00001E000000}"/>
    <dataValidation allowBlank="1" showInputMessage="1" showErrorMessage="1" prompt="أدخل &quot;التاريخ&quot; في هذا العمود أسفل هذا العنوان" sqref="B9" xr:uid="{00000000-0002-0000-0000-00001F000000}"/>
    <dataValidation allowBlank="1" showInputMessage="1" showErrorMessage="1" prompt="أدخل &quot;الوصف&quot; في هذا العمود أسفل هذا العنوان" sqref="C9" xr:uid="{00000000-0002-0000-0000-000020000000}"/>
    <dataValidation allowBlank="1" showInputMessage="1" showErrorMessage="1" prompt="أدخل &quot;السعر لكل ساعة&quot; في هذا العمود أسفل هذا العنوان" sqref="D9" xr:uid="{00000000-0002-0000-0000-000021000000}"/>
    <dataValidation allowBlank="1" showInputMessage="1" showErrorMessage="1" prompt="أدخل &quot;الساعات&quot; في هذا العمود أسفل هذا العنوان" sqref="E9" xr:uid="{00000000-0002-0000-0000-000022000000}"/>
    <dataValidation allowBlank="1" showInputMessage="1" showErrorMessage="1" prompt="أدخل &quot;الرسوم الثابتة&quot; في هذا العمود أسفل هذا العنوان" sqref="F9" xr:uid="{00000000-0002-0000-0000-000023000000}"/>
    <dataValidation allowBlank="1" showInputMessage="1" showErrorMessage="1" prompt="أدخل مبلغ &quot;الخصم&quot; في هذا العمود أسفل هذا العنوان" sqref="G9" xr:uid="{00000000-0002-0000-0000-000024000000}"/>
    <dataValidation allowBlank="1" showInputMessage="1" showErrorMessage="1" prompt="يتم حساب الإجمالي تلقائياً في هذا العمود أسفل هذا العنوان" sqref="H9" xr:uid="{00000000-0002-0000-0000-000025000000}"/>
    <dataValidation allowBlank="1" showInputMessage="1" showErrorMessage="1" prompt="يتم احتساب &quot;فاتورة الإجمالي الفرعي&quot; تلقائياً في الخلية الموجودة على اليسار" sqref="G16" xr:uid="{00000000-0002-0000-0000-000026000000}"/>
    <dataValidation allowBlank="1" showInputMessage="1" showErrorMessage="1" prompt="يتم حساب &quot;الإجمالي الفرعي للفاتورة&quot; تلقائياً في هذه الخلية." sqref="H16" xr:uid="{00000000-0002-0000-0000-000027000000}"/>
    <dataValidation allowBlank="1" showInputMessage="1" showErrorMessage="1" prompt="أدخل &quot;مبلغ الإيداع&quot; في الخلية الموجودة على اليسار" sqref="G17" xr:uid="{00000000-0002-0000-0000-000028000000}"/>
    <dataValidation allowBlank="1" showInputMessage="1" showErrorMessage="1" prompt="أدخل &quot;مبلغ الإيداع&quot; في هذه الخلية" sqref="H17" xr:uid="{00000000-0002-0000-0000-000029000000}"/>
    <dataValidation allowBlank="1" showInputMessage="1" showErrorMessage="1" prompt="يتم حساب إجمالي المستحق تلقائياً في الخلية الموجودة على اليسار" sqref="G18" xr:uid="{00000000-0002-0000-0000-00002A000000}"/>
    <dataValidation allowBlank="1" showInputMessage="1" showErrorMessage="1" prompt="يتم حساب إجمالي المستحق تلقائياً في هذه الخلية" sqref="H18" xr:uid="{00000000-0002-0000-0000-00002B000000}"/>
    <dataValidation allowBlank="1" showInputMessage="1" showErrorMessage="1" prompt="أدخل عدد الأيام التي يكون فيها المجموع مستحقاً لاستبدال أول &lt;#&gt; في هذه الخلية وأدخل النسبة المئوية لرسوم الخدمة المتأخرة في الثانية &lt;#&gt; " sqref="B18:F18" xr:uid="{00000000-0002-0000-0000-00002C000000}"/>
    <dataValidation allowBlank="1" showInputMessage="1" showErrorMessage="1" prompt="يتم إدخال اسم الشركة تلقائياً في هذه الخلية" sqref="B17:F17" xr:uid="{00000000-0002-0000-0000-00002D000000}"/>
    <dataValidation allowBlank="1" showInputMessage="1" showErrorMessage="1" prompt="أدخل رقم هاتف شركة الفوترة في الخلية الموجودة على اليسار" sqref="C3" xr:uid="{00000000-0002-0000-0000-00002E000000}"/>
    <dataValidation allowBlank="1" showInputMessage="1" showErrorMessage="1" prompt="أدخل رقم فاكس شركة فوترة في الخلية الموجودة على اليسار" sqref="C4" xr:uid="{00000000-0002-0000-0000-00002F000000}"/>
    <dataValidation allowBlank="1" showInputMessage="1" showErrorMessage="1" prompt="رابط التنقل إلى ورقة عمل &quot;العملاء&quot;. لن تتم طباعة هذه الخلية" sqref="J1" xr:uid="{00000000-0002-0000-0000-000030000000}"/>
  </dataValidations>
  <hyperlinks>
    <hyperlink ref="E3" r:id="rId1" xr:uid="{00000000-0004-0000-0000-000000000000}"/>
    <hyperlink ref="E4" r:id="rId2" xr:uid="{00000000-0004-0000-0000-000001000000}"/>
    <hyperlink ref="E4:F4" r:id="rId3" tooltip="حدد للذهاب إلى موقع الويب" display="www.tailspintoys.com" xr:uid="{00000000-0004-0000-0000-000002000000}"/>
    <hyperlink ref="E3:F3" r:id="rId4" tooltip="حدد لإرسال رسالة بريد إلكتروني" display="CustomerService@tailspintoys.com" xr:uid="{00000000-0004-0000-0000-000003000000}"/>
    <hyperlink ref="J1" location="العملاء!A1" tooltip="حدد للانتقال إلى ورقة عمل &quot;العملاء&quot;" display="العملاء" xr:uid="{00000000-0004-0000-0000-000004000000}"/>
  </hyperlinks>
  <printOptions horizontalCentered="1"/>
  <pageMargins left="0.25" right="0.25" top="0.75" bottom="0.75" header="0.3" footer="0.3"/>
  <pageSetup paperSize="9" fitToHeight="0" orientation="landscape" r:id="rId5"/>
  <headerFooter differentFirst="1">
    <oddFooter>Page &amp;P of &amp;N</oddFooter>
  </headerFooter>
  <drawing r:id="rId6"/>
  <tableParts count="1">
    <tablePart r:id="rId7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/>
    <pageSetUpPr autoPageBreaks="0" fitToPage="1"/>
  </sheetPr>
  <dimension ref="A1:M4"/>
  <sheetViews>
    <sheetView showGridLines="0" rightToLeft="1" zoomScaleNormal="100" workbookViewId="0"/>
  </sheetViews>
  <sheetFormatPr defaultColWidth="9" defaultRowHeight="30" customHeight="1" x14ac:dyDescent="0.2"/>
  <cols>
    <col min="1" max="1" width="2.625" style="7" customWidth="1"/>
    <col min="2" max="2" width="22.625" style="7" customWidth="1"/>
    <col min="3" max="3" width="18.75" style="7" customWidth="1"/>
    <col min="4" max="4" width="26" style="7" customWidth="1"/>
    <col min="5" max="5" width="22.25" style="7" customWidth="1"/>
    <col min="6" max="6" width="26.625" style="7" customWidth="1"/>
    <col min="7" max="7" width="17.25" style="7" customWidth="1"/>
    <col min="8" max="9" width="16.625" style="7" customWidth="1"/>
    <col min="10" max="10" width="28.5" style="7" customWidth="1"/>
    <col min="11" max="11" width="16.625" style="7" customWidth="1"/>
    <col min="12" max="12" width="2.625" style="7" customWidth="1"/>
    <col min="13" max="13" width="22.625" style="7" customWidth="1"/>
    <col min="14" max="16384" width="9" style="7"/>
  </cols>
  <sheetData>
    <row r="1" spans="1:13" ht="50.1" customHeight="1" x14ac:dyDescent="0.2">
      <c r="A1" s="6"/>
      <c r="B1" s="8" t="s">
        <v>32</v>
      </c>
      <c r="C1" s="8"/>
      <c r="D1" s="8"/>
      <c r="E1" s="8"/>
      <c r="F1" s="8"/>
      <c r="G1" s="8"/>
      <c r="H1" s="8"/>
      <c r="I1" s="8"/>
      <c r="J1" s="8"/>
      <c r="K1" s="8"/>
      <c r="L1" s="6"/>
      <c r="M1" s="29" t="s">
        <v>0</v>
      </c>
    </row>
    <row r="2" spans="1:13" ht="30" customHeight="1" x14ac:dyDescent="0.2">
      <c r="A2" s="6"/>
      <c r="B2" s="28" t="s">
        <v>33</v>
      </c>
      <c r="C2" s="28" t="s">
        <v>35</v>
      </c>
      <c r="D2" s="28" t="s">
        <v>38</v>
      </c>
      <c r="E2" s="23" t="s">
        <v>41</v>
      </c>
      <c r="F2" s="28" t="s">
        <v>43</v>
      </c>
      <c r="G2" s="28" t="s">
        <v>46</v>
      </c>
      <c r="H2" s="28" t="s">
        <v>48</v>
      </c>
      <c r="I2" s="28" t="s">
        <v>49</v>
      </c>
      <c r="J2" s="6" t="s">
        <v>52</v>
      </c>
      <c r="K2" s="28" t="s">
        <v>55</v>
      </c>
      <c r="L2" s="6"/>
      <c r="M2" s="6"/>
    </row>
    <row r="3" spans="1:13" ht="30" customHeight="1" x14ac:dyDescent="0.2">
      <c r="A3" s="6"/>
      <c r="B3" s="35" t="s">
        <v>10</v>
      </c>
      <c r="C3" s="43" t="s">
        <v>36</v>
      </c>
      <c r="D3" s="44" t="s">
        <v>39</v>
      </c>
      <c r="E3" s="45" t="s">
        <v>42</v>
      </c>
      <c r="F3" s="44" t="s">
        <v>44</v>
      </c>
      <c r="G3" s="44" t="s">
        <v>47</v>
      </c>
      <c r="H3" s="42">
        <v>12345</v>
      </c>
      <c r="I3" s="1" t="s">
        <v>50</v>
      </c>
      <c r="J3" s="2" t="s">
        <v>53</v>
      </c>
      <c r="K3" s="36" t="s">
        <v>56</v>
      </c>
      <c r="L3" s="6"/>
      <c r="M3" s="6"/>
    </row>
    <row r="4" spans="1:13" ht="30" customHeight="1" x14ac:dyDescent="0.2">
      <c r="A4" s="6"/>
      <c r="B4" s="35" t="s">
        <v>34</v>
      </c>
      <c r="C4" s="43" t="s">
        <v>37</v>
      </c>
      <c r="D4" s="44" t="s">
        <v>40</v>
      </c>
      <c r="E4" s="45"/>
      <c r="F4" s="44" t="s">
        <v>45</v>
      </c>
      <c r="G4" s="44" t="s">
        <v>45</v>
      </c>
      <c r="H4" s="42">
        <v>9876</v>
      </c>
      <c r="I4" s="1" t="s">
        <v>51</v>
      </c>
      <c r="J4" s="2" t="s">
        <v>54</v>
      </c>
      <c r="K4" s="36" t="s">
        <v>57</v>
      </c>
      <c r="L4" s="6"/>
      <c r="M4" s="6"/>
    </row>
  </sheetData>
  <sheetProtection formatCells="0" formatColumns="0" formatRows="0" insertColumns="0" insertRows="0" insertHyperlinks="0" deleteColumns="0" deleteRows="0" selectLockedCells="1" sort="0" autoFilter="0" pivotTables="0"/>
  <dataValidations count="13">
    <dataValidation allowBlank="1" showInputMessage="1" showErrorMessage="1" prompt="أدخل تفاصيل العميل في ورقة عمل &quot;العملاء&quot; هذه. يتم استخدام معلومات العميل التي تم إدخالها في ورقة عمل &quot;الفاتورة&quot;. حدد الخلية M1 للانتقال إلى ورقة عمل &quot;فاتورة الخدمة&quot;" sqref="A1" xr:uid="{00000000-0002-0000-0100-000000000000}"/>
    <dataValidation allowBlank="1" showInputMessage="1" showErrorMessage="1" prompt="عنوان ورقة العمل هذه موجود في هذه الخلية" sqref="B1" xr:uid="{00000000-0002-0000-0100-000001000000}"/>
    <dataValidation allowBlank="1" showInputMessage="1" showErrorMessage="1" prompt="أدخل &quot;اسم الشركة&quot; في هذا العمود أسفل هذا العنوان. استخدم عوامل تصفية العناوين للبحث عن إدخالات معينة" sqref="B2" xr:uid="{00000000-0002-0000-0100-000002000000}"/>
    <dataValidation allowBlank="1" showInputMessage="1" showErrorMessage="1" prompt="أدخل &quot;اسم جهة الاتصال&quot; في هذا العمود أسفل هذا العنوان" sqref="C2" xr:uid="{00000000-0002-0000-0100-000003000000}"/>
    <dataValidation allowBlank="1" showInputMessage="1" showErrorMessage="1" prompt="أدخل &quot;العنوان&quot; في هذا العمود أسفل هذا العنوان" sqref="D2" xr:uid="{00000000-0002-0000-0100-000004000000}"/>
    <dataValidation allowBlank="1" showInputMessage="1" showErrorMessage="1" prompt="أدخل &quot;العنوان 2&quot; في هذا العمود أسفل هذا العنوان" sqref="E2" xr:uid="{00000000-0002-0000-0100-000005000000}"/>
    <dataValidation allowBlank="1" showInputMessage="1" showErrorMessage="1" prompt="أدخل &quot;المدينة&quot; في هذا العمود أسفل هذا العنوان" sqref="F2" xr:uid="{00000000-0002-0000-0100-000006000000}"/>
    <dataValidation allowBlank="1" showInputMessage="1" showErrorMessage="1" prompt="أدخل &quot;المنطقة&quot; في هذا العمود أسفل هذا العنوان" sqref="G2" xr:uid="{00000000-0002-0000-0100-000007000000}"/>
    <dataValidation allowBlank="1" showInputMessage="1" showErrorMessage="1" prompt="أدخل &quot;الرمز البريدي&quot; في هذا العمود أسفل هذا العنوان" sqref="H2" xr:uid="{00000000-0002-0000-0100-000008000000}"/>
    <dataValidation allowBlank="1" showInputMessage="1" showErrorMessage="1" prompt="أدخل رقم &quot;الهاتف&quot; في هذا العمود أسفل هذا العنوان" sqref="I2" xr:uid="{00000000-0002-0000-0100-000009000000}"/>
    <dataValidation allowBlank="1" showInputMessage="1" showErrorMessage="1" prompt="أدخل &quot;عنوان البريد الإلكتروني&quot; في هذا العمود أسفل هذا العنوان" sqref="J2" xr:uid="{00000000-0002-0000-0100-00000A000000}"/>
    <dataValidation allowBlank="1" showInputMessage="1" showErrorMessage="1" prompt="أدخل رقم &quot;الفاكس&quot; في هذا العمود أسفل هذا العنوان" sqref="K2" xr:uid="{00000000-0002-0000-0100-00000B000000}"/>
    <dataValidation allowBlank="1" showInputMessage="1" showErrorMessage="1" prompt="ارتباط التنقل إلى ورقة عمل &quot;فاتورة الخدمة&quot;. لن تتم طباعة هذه الخلية" sqref="M1" xr:uid="{00000000-0002-0000-0100-00000C000000}"/>
  </dataValidations>
  <hyperlinks>
    <hyperlink ref="J3" r:id="rId1" xr:uid="{00000000-0004-0000-0100-000000000000}"/>
    <hyperlink ref="J4" r:id="rId2" xr:uid="{00000000-0004-0000-0100-000001000000}"/>
    <hyperlink ref="M1" location="'فاتورة الخدمة'!A1" tooltip="حدد للانتقال إلى ورقة عمل &quot;فاتورة الخدمة&quot;" display="فاتورة الخدمة" xr:uid="{00000000-0004-0000-0100-000002000000}"/>
  </hyperlinks>
  <printOptions horizontalCentered="1"/>
  <pageMargins left="0.25" right="0.25" top="0.75" bottom="0.75" header="0.3" footer="0.3"/>
  <pageSetup paperSize="9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TM00000031</ap:Template>
  <ap:DocSecurity>0</ap:DocSecurity>
  <ap:ScaleCrop>false</ap:ScaleCrop>
  <ap:HeadingPairs>
    <vt:vector baseType="variant" size="4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16</vt:i4>
      </vt:variant>
    </vt:vector>
  </ap:HeadingPairs>
  <ap:TitlesOfParts>
    <vt:vector baseType="lpstr" size="18">
      <vt:lpstr>فاتورة الخدمة</vt:lpstr>
      <vt:lpstr>العملاء</vt:lpstr>
      <vt:lpstr>BillName</vt:lpstr>
      <vt:lpstr>CustomerLookup</vt:lpstr>
      <vt:lpstr>العملاء!Print_Area</vt:lpstr>
      <vt:lpstr>'فاتورة الخدمة'!Print_Area</vt:lpstr>
      <vt:lpstr>العملاء!Print_Titles</vt:lpstr>
      <vt:lpstr>'فاتورة الخدمة'!Print_Titles</vt:lpstr>
      <vt:lpstr>اسم_الشركة</vt:lpstr>
      <vt:lpstr>الإجمالي_الفرعي_للفاتورة</vt:lpstr>
      <vt:lpstr>العنوان2</vt:lpstr>
      <vt:lpstr>إيداع</vt:lpstr>
      <vt:lpstr>صف_عنوان_المنطقة1..H3</vt:lpstr>
      <vt:lpstr>صف_عنوان_المنطقة2..C8</vt:lpstr>
      <vt:lpstr>صف_عنوان_المنطقة3..E8</vt:lpstr>
      <vt:lpstr>صف_عنوان_المنطقة4..H18</vt:lpstr>
      <vt:lpstr>عمود_عنوان_المنطقة1..G6.1</vt:lpstr>
      <vt:lpstr>عنوان_العمود_1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2017-04-21T05:22:01Z</dcterms:created>
  <dcterms:modified xsi:type="dcterms:W3CDTF">2018-04-27T09:40:04Z</dcterms:modified>
</cp:coreProperties>
</file>