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filterPrivacy="1" hidePivotFieldList="1" defaultThemeVersion="124226"/>
  <xr:revisionPtr revIDLastSave="0" documentId="13_ncr:1_{61B6DCFC-CA4E-456C-BEF5-BC7E2CEA6125}" xr6:coauthVersionLast="36" xr6:coauthVersionMax="36" xr10:uidLastSave="{00000000-0000-0000-0000-000000000000}"/>
  <bookViews>
    <workbookView xWindow="240" yWindow="105" windowWidth="14805" windowHeight="8010" tabRatio="882" activeTab="1" xr2:uid="{00000000-000D-0000-FFFF-FFFF00000000}"/>
  </bookViews>
  <sheets>
    <sheet name="المبيعات" sheetId="1" r:id="rId1"/>
    <sheet name="فاتورة" sheetId="2" r:id="rId2"/>
  </sheets>
  <definedNames>
    <definedName name="_xlnm.Print_Area" localSheetId="1">فاتورة!$A$1:$H$43</definedName>
  </definedNames>
  <calcPr calcId="191029" concurrentCalc="0"/>
  <pivotCaches>
    <pivotCache cacheId="21" r:id="rId3"/>
  </pivotCaches>
</workbook>
</file>

<file path=xl/calcChain.xml><?xml version="1.0" encoding="utf-8"?>
<calcChain xmlns="http://schemas.openxmlformats.org/spreadsheetml/2006/main">
  <c r="B11" i="2" l="1"/>
  <c r="B10" i="2"/>
  <c r="B8" i="2"/>
  <c r="L2" i="1"/>
  <c r="M2" i="1"/>
  <c r="N2" i="1"/>
  <c r="L3" i="1"/>
  <c r="M3" i="1"/>
  <c r="N3" i="1"/>
  <c r="L4" i="1"/>
  <c r="M4" i="1"/>
  <c r="N4" i="1"/>
  <c r="L5" i="1"/>
  <c r="M5" i="1"/>
  <c r="N5" i="1"/>
  <c r="L6" i="1"/>
  <c r="M6" i="1"/>
  <c r="N6" i="1"/>
  <c r="L7" i="1"/>
  <c r="M7" i="1"/>
  <c r="N7" i="1"/>
  <c r="L8" i="1"/>
  <c r="M8" i="1"/>
  <c r="N8" i="1"/>
  <c r="L9" i="1"/>
  <c r="M9" i="1"/>
  <c r="N9" i="1"/>
  <c r="L10" i="1"/>
  <c r="M10" i="1"/>
  <c r="N10" i="1"/>
  <c r="L11" i="1"/>
  <c r="M11" i="1"/>
  <c r="N11" i="1"/>
  <c r="L12" i="1"/>
  <c r="M12" i="1"/>
  <c r="N12" i="1"/>
  <c r="L13" i="1"/>
  <c r="M13" i="1"/>
  <c r="N13" i="1"/>
  <c r="L14" i="1"/>
  <c r="M14" i="1"/>
  <c r="N14" i="1"/>
  <c r="L15" i="1"/>
  <c r="M15" i="1"/>
  <c r="N15" i="1"/>
  <c r="L16" i="1"/>
  <c r="M16" i="1"/>
  <c r="N16" i="1"/>
  <c r="L17" i="1"/>
  <c r="M17" i="1"/>
  <c r="N17" i="1"/>
  <c r="L18" i="1"/>
  <c r="M18" i="1"/>
  <c r="N18" i="1"/>
  <c r="L19" i="1"/>
  <c r="M19" i="1"/>
  <c r="N19" i="1"/>
  <c r="L20" i="1"/>
  <c r="M20" i="1"/>
  <c r="N20" i="1"/>
  <c r="L21" i="1"/>
  <c r="M21" i="1"/>
  <c r="N21" i="1"/>
  <c r="L22" i="1"/>
  <c r="M22" i="1"/>
  <c r="N22" i="1"/>
  <c r="L23" i="1"/>
  <c r="M23" i="1"/>
  <c r="N23" i="1"/>
  <c r="L24" i="1"/>
  <c r="M24" i="1"/>
  <c r="N24" i="1"/>
  <c r="L25" i="1"/>
  <c r="M25" i="1"/>
  <c r="N25" i="1"/>
  <c r="L26" i="1"/>
  <c r="M26" i="1"/>
  <c r="N26" i="1"/>
  <c r="B9" i="2"/>
  <c r="A3" i="2"/>
  <c r="L27" i="1"/>
</calcChain>
</file>

<file path=xl/sharedStrings.xml><?xml version="1.0" encoding="utf-8"?>
<sst xmlns="http://schemas.openxmlformats.org/spreadsheetml/2006/main" count="115" uniqueCount="52">
  <si>
    <t>العميل</t>
  </si>
  <si>
    <t>التاريخ</t>
  </si>
  <si>
    <t>طلبية</t>
  </si>
  <si>
    <t>الصنف</t>
  </si>
  <si>
    <t>السعر</t>
  </si>
  <si>
    <t>الكمية</t>
  </si>
  <si>
    <t>السعر الاجمالي</t>
  </si>
  <si>
    <t xml:space="preserve"> الكمية</t>
  </si>
  <si>
    <t xml:space="preserve"> السعر</t>
  </si>
  <si>
    <t>ترتيب</t>
  </si>
  <si>
    <t>مسلسل</t>
  </si>
  <si>
    <t xml:space="preserve">مسلسل </t>
  </si>
  <si>
    <t xml:space="preserve">   السعر الاجمالي</t>
  </si>
  <si>
    <t>التاريخ :</t>
  </si>
  <si>
    <t xml:space="preserve">العميل : </t>
  </si>
  <si>
    <t>المجموع</t>
  </si>
  <si>
    <t>الحسابات</t>
  </si>
  <si>
    <t xml:space="preserve">تم استلام كل الاصناف بالكميات الواردة بالفاتورة بحالة جيدة </t>
  </si>
  <si>
    <t>المستلم :</t>
  </si>
  <si>
    <t>التاريخ:</t>
  </si>
  <si>
    <t>التوقيع :</t>
  </si>
  <si>
    <t>الوحدة</t>
  </si>
  <si>
    <t>كرتون</t>
  </si>
  <si>
    <t>THANK YOU FOR YOUR BUSINESS!</t>
  </si>
  <si>
    <t>شوال</t>
  </si>
  <si>
    <t>جالون</t>
  </si>
  <si>
    <t xml:space="preserve">فاتورة </t>
  </si>
  <si>
    <t>حبة</t>
  </si>
  <si>
    <t>شركة معلومة</t>
  </si>
  <si>
    <t>صنف رقم 1</t>
  </si>
  <si>
    <t>صنف رقم 2</t>
  </si>
  <si>
    <t>صنف رقم 3</t>
  </si>
  <si>
    <t>صنف رقم 4</t>
  </si>
  <si>
    <t>صنف رقم 5</t>
  </si>
  <si>
    <t>صنف رقم 6</t>
  </si>
  <si>
    <t>صنف رقم 7</t>
  </si>
  <si>
    <t>صنف رقم 8</t>
  </si>
  <si>
    <t>صنف رقم 9</t>
  </si>
  <si>
    <t>صنف رقم 10</t>
  </si>
  <si>
    <t>صنف رقم 11</t>
  </si>
  <si>
    <t>صنف رقم 12</t>
  </si>
  <si>
    <t>صنف رقم 13</t>
  </si>
  <si>
    <t>الضريبة المضافة</t>
  </si>
  <si>
    <t>السعر الاجمالي بعد الضريبة</t>
  </si>
  <si>
    <t xml:space="preserve"> السعر الاجمالي بعد الضريبة</t>
  </si>
  <si>
    <t xml:space="preserve"> الضريبة المضافة 15%</t>
  </si>
  <si>
    <t>الرقم الضريبي</t>
  </si>
  <si>
    <t>الرقم الضريبي للعميل</t>
  </si>
  <si>
    <t>عنوان العميل</t>
  </si>
  <si>
    <t>الرياض حي العليا</t>
  </si>
  <si>
    <t>فاتورة ضريبية</t>
  </si>
  <si>
    <t>الرقم الضريبي : 12345678913245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</si>
</sst>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409]d/mmm/yy;@"/>
  </numFmts>
  <fonts count="14" x14ac:knownFonts="1">
    <font>
      <sz val="11"/>
      <color theme="1"/>
      <name val="Calibri"/>
      <family val="2"/>
      <scheme val="minor"/>
    </font>
    <font>
      <sz val="11"/>
      <color theme="1"/>
      <name val="Calibri"/>
      <family val="2"/>
      <scheme val="minor"/>
    </font>
    <font>
      <sz val="11"/>
      <color theme="0"/>
      <name val="Calibri"/>
      <family val="2"/>
      <scheme val="minor"/>
    </font>
    <font>
      <b/>
      <sz val="12"/>
      <color theme="1"/>
      <name val="Calibri"/>
      <family val="2"/>
      <scheme val="minor"/>
    </font>
    <font>
      <sz val="11"/>
      <color theme="1" tint="0.34998626667073579"/>
      <name val="Calibri"/>
      <family val="2"/>
      <scheme val="minor"/>
    </font>
    <font>
      <i/>
      <sz val="11"/>
      <color theme="1" tint="0.14999847407452621"/>
      <name val="Calibri"/>
      <family val="2"/>
      <scheme val="minor"/>
    </font>
    <font>
      <b/>
      <i/>
      <sz val="11"/>
      <color theme="1"/>
      <name val="Calibri"/>
      <family val="2"/>
      <scheme val="minor"/>
    </font>
    <font>
      <sz val="18"/>
      <color theme="3"/>
      <name val="Cambria"/>
      <family val="2"/>
      <scheme val="major"/>
    </font>
    <font>
      <sz val="24"/>
      <color rgb="FFDE8400"/>
      <name val="Tahoma"/>
      <family val="2"/>
    </font>
    <font>
      <b/>
      <i/>
      <sz val="11"/>
      <color theme="9" tint="-0.499984740745262"/>
      <name val="Cambria"/>
      <family val="1"/>
      <scheme val="major"/>
    </font>
    <font>
      <u/>
      <sz val="11"/>
      <color theme="10"/>
      <name val="Calibri"/>
      <family val="2"/>
      <scheme val="minor"/>
    </font>
    <font>
      <sz val="16"/>
      <color theme="1"/>
      <name val="Calibri"/>
      <family val="2"/>
      <scheme val="minor"/>
    </font>
    <font>
      <u/>
      <sz val="36"/>
      <color theme="10"/>
      <name val="Calibri"/>
      <family val="2"/>
      <scheme val="minor"/>
    </font>
    <font>
      <sz val="24"/>
      <color theme="1"/>
      <name val="Tahoma"/>
      <family val="2"/>
    </font>
  </fonts>
  <fills count="3">
    <fill>
      <patternFill patternType="none"/>
    </fill>
    <fill>
      <patternFill patternType="gray125"/>
    </fill>
    <fill>
      <patternFill patternType="solid">
        <fgColor rgb="FFFFFF00"/>
        <bgColor indexed="64"/>
      </patternFill>
    </fill>
  </fills>
  <borders count="4">
    <border>
      <left/>
      <right/>
      <top/>
      <bottom/>
      <diagonal/>
    </border>
    <border>
      <left/>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tint="-0.499984740745262"/>
      </bottom>
      <diagonal/>
    </border>
  </borders>
  <cellStyleXfs count="4">
    <xf numFmtId="0" fontId="0" fillId="0" borderId="0"/>
    <xf numFmtId="43" fontId="1" fillId="0" borderId="0" applyFont="0" applyFill="0" applyBorder="0" applyAlignment="0" applyProtection="0"/>
    <xf numFmtId="0" fontId="7" fillId="0" borderId="0" applyNumberFormat="0" applyFill="0" applyBorder="0" applyAlignment="0" applyProtection="0"/>
    <xf numFmtId="0" fontId="10" fillId="0" borderId="0" applyNumberFormat="0" applyFill="0" applyBorder="0" applyAlignment="0" applyProtection="0"/>
  </cellStyleXfs>
  <cellXfs count="42">
    <xf numFmtId="0" fontId="0" fillId="0" borderId="0" xfId="0"/>
    <xf numFmtId="14" fontId="0" fillId="0" borderId="0" xfId="0" applyNumberFormat="1"/>
    <xf numFmtId="0" fontId="0" fillId="0" borderId="0" xfId="0" applyNumberFormat="1"/>
    <xf numFmtId="0" fontId="0" fillId="0" borderId="0" xfId="0" applyFill="1"/>
    <xf numFmtId="14" fontId="0" fillId="0" borderId="0" xfId="0" applyNumberFormat="1" applyFill="1"/>
    <xf numFmtId="43" fontId="0" fillId="0" borderId="0" xfId="1" applyFont="1"/>
    <xf numFmtId="43" fontId="0" fillId="0" borderId="0" xfId="1" applyFont="1" applyFill="1"/>
    <xf numFmtId="4" fontId="0" fillId="0" borderId="0" xfId="0" applyNumberFormat="1"/>
    <xf numFmtId="0" fontId="0" fillId="0" borderId="0" xfId="0" applyAlignment="1">
      <alignment horizontal="center" vertical="center"/>
    </xf>
    <xf numFmtId="0" fontId="0" fillId="0" borderId="0" xfId="0" applyAlignment="1">
      <alignment horizontal="right"/>
    </xf>
    <xf numFmtId="43" fontId="3" fillId="0" borderId="0" xfId="1" applyFont="1" applyAlignment="1">
      <alignment horizontal="center" vertical="center"/>
    </xf>
    <xf numFmtId="0" fontId="4" fillId="0" borderId="0" xfId="0" applyFont="1"/>
    <xf numFmtId="0" fontId="0" fillId="0" borderId="0" xfId="0" applyAlignment="1">
      <alignment vertical="center"/>
    </xf>
    <xf numFmtId="0" fontId="0" fillId="0" borderId="0" xfId="0" applyAlignment="1">
      <alignment horizontal="right" vertical="center"/>
    </xf>
    <xf numFmtId="0" fontId="0" fillId="0" borderId="0" xfId="0" applyNumberFormat="1" applyAlignment="1">
      <alignment vertical="center"/>
    </xf>
    <xf numFmtId="0" fontId="2" fillId="0" borderId="0" xfId="0" applyNumberFormat="1" applyFont="1" applyAlignment="1">
      <alignment vertical="center"/>
    </xf>
    <xf numFmtId="4" fontId="0" fillId="0" borderId="0" xfId="0" applyNumberFormat="1" applyAlignment="1">
      <alignment vertical="center"/>
    </xf>
    <xf numFmtId="0" fontId="6" fillId="0" borderId="0" xfId="0" applyFont="1"/>
    <xf numFmtId="0" fontId="5" fillId="0" borderId="1" xfId="0" applyFont="1" applyBorder="1"/>
    <xf numFmtId="0" fontId="0" fillId="0" borderId="1" xfId="0" applyBorder="1"/>
    <xf numFmtId="43" fontId="3" fillId="0" borderId="1" xfId="1" applyFont="1" applyBorder="1" applyAlignment="1">
      <alignment horizontal="center" vertical="center"/>
    </xf>
    <xf numFmtId="0" fontId="7" fillId="0" borderId="0" xfId="2" applyAlignment="1">
      <alignment vertical="center"/>
    </xf>
    <xf numFmtId="0" fontId="0" fillId="0" borderId="3" xfId="0" applyBorder="1"/>
    <xf numFmtId="0" fontId="3" fillId="0" borderId="2" xfId="0" applyFont="1" applyBorder="1"/>
    <xf numFmtId="164" fontId="3" fillId="0" borderId="2" xfId="0" applyNumberFormat="1" applyFont="1" applyBorder="1"/>
    <xf numFmtId="0" fontId="8" fillId="0" borderId="0" xfId="2" applyFont="1" applyAlignment="1">
      <alignment horizontal="right" vertical="center"/>
    </xf>
    <xf numFmtId="0" fontId="9" fillId="0" borderId="0" xfId="0" applyFont="1"/>
    <xf numFmtId="43" fontId="0" fillId="0" borderId="0" xfId="0" applyNumberFormat="1" applyFont="1"/>
    <xf numFmtId="0" fontId="0" fillId="0" borderId="0" xfId="0" applyAlignment="1">
      <alignment horizontal="center" vertical="center" wrapText="1"/>
    </xf>
    <xf numFmtId="43" fontId="0" fillId="0" borderId="0" xfId="1" applyFont="1" applyAlignment="1">
      <alignment horizontal="center" vertical="center" wrapText="1"/>
    </xf>
    <xf numFmtId="0" fontId="3" fillId="0" borderId="0" xfId="0" applyFont="1" applyBorder="1"/>
    <xf numFmtId="0" fontId="3" fillId="0" borderId="2" xfId="0" applyNumberFormat="1" applyFont="1" applyBorder="1"/>
    <xf numFmtId="0" fontId="0" fillId="0" borderId="0" xfId="0" applyNumberFormat="1" applyFill="1"/>
    <xf numFmtId="0" fontId="11" fillId="0" borderId="0" xfId="0" pivotButton="1" applyFont="1" applyAlignment="1">
      <alignment horizontal="center" vertical="center"/>
    </xf>
    <xf numFmtId="0" fontId="11" fillId="0" borderId="0" xfId="0" applyFont="1" applyAlignment="1">
      <alignment horizontal="center" vertical="center"/>
    </xf>
    <xf numFmtId="0" fontId="11" fillId="0" borderId="0" xfId="0" applyFont="1" applyAlignment="1">
      <alignment horizontal="center" vertical="center" wrapText="1"/>
    </xf>
    <xf numFmtId="0" fontId="12" fillId="0" borderId="0" xfId="3" applyFont="1" applyAlignment="1">
      <alignment horizontal="left" vertical="center"/>
    </xf>
    <xf numFmtId="0" fontId="12" fillId="0" borderId="0" xfId="3" applyFont="1" applyAlignment="1">
      <alignment horizontal="right" vertical="center"/>
    </xf>
    <xf numFmtId="0" fontId="13" fillId="0" borderId="0" xfId="2" applyFont="1" applyAlignment="1">
      <alignment horizontal="left" vertical="center"/>
    </xf>
    <xf numFmtId="0" fontId="0" fillId="0" borderId="0" xfId="0" applyAlignment="1">
      <alignment horizontal="center" vertical="center" wrapText="1"/>
    </xf>
    <xf numFmtId="0" fontId="0" fillId="0" borderId="0" xfId="0" applyAlignment="1">
      <alignment horizontal="center"/>
    </xf>
    <xf numFmtId="0" fontId="3" fillId="2" borderId="2" xfId="0" applyFont="1" applyFill="1" applyBorder="1"/>
  </cellXfs>
  <cellStyles count="4">
    <cellStyle name="Comma" xfId="1" builtinId="3"/>
    <cellStyle name="Hyperlink" xfId="3" builtinId="8"/>
    <cellStyle name="Normal" xfId="0" builtinId="0"/>
    <cellStyle name="Title" xfId="2" builtinId="15"/>
  </cellStyles>
  <dxfs count="90">
    <dxf>
      <fill>
        <patternFill patternType="solid">
          <bgColor rgb="FFFFFF00"/>
        </patternFill>
      </fill>
    </dxf>
    <dxf>
      <font>
        <sz val="14"/>
      </font>
    </dxf>
    <dxf>
      <font>
        <sz val="16"/>
      </font>
    </dxf>
    <dxf>
      <font>
        <sz val="14"/>
      </font>
    </dxf>
    <dxf>
      <font>
        <sz val="16"/>
      </font>
    </dxf>
    <dxf>
      <font>
        <sz val="14"/>
      </font>
    </dxf>
    <dxf>
      <font>
        <sz val="16"/>
      </font>
    </dxf>
    <dxf>
      <font>
        <sz val="14"/>
      </font>
    </dxf>
    <dxf>
      <font>
        <sz val="16"/>
      </font>
    </dxf>
    <dxf>
      <font>
        <sz val="12"/>
      </font>
    </dxf>
    <dxf>
      <font>
        <sz val="12"/>
      </font>
    </dxf>
    <dxf>
      <font>
        <sz val="12"/>
      </font>
    </dxf>
    <dxf>
      <font>
        <sz val="12"/>
      </font>
    </dxf>
    <dxf>
      <font>
        <b val="0"/>
        <i val="0"/>
        <strike val="0"/>
        <condense val="0"/>
        <extend val="0"/>
        <outline val="0"/>
        <shadow val="0"/>
        <u val="none"/>
        <vertAlign val="baseline"/>
        <sz val="11"/>
        <color theme="1"/>
        <name val="Calibri"/>
        <family val="2"/>
        <scheme val="minor"/>
      </font>
      <numFmt numFmtId="35" formatCode="_(* #,##0.00_);_(* \(#,##0.00\);_(* &quot;-&quot;??_);_(@_)"/>
    </dxf>
    <dxf>
      <font>
        <b val="0"/>
        <i val="0"/>
        <strike val="0"/>
        <condense val="0"/>
        <extend val="0"/>
        <outline val="0"/>
        <shadow val="0"/>
        <u val="none"/>
        <vertAlign val="baseline"/>
        <sz val="11"/>
        <color theme="1"/>
        <name val="Calibri"/>
        <family val="2"/>
        <scheme val="minor"/>
      </font>
      <numFmt numFmtId="35" formatCode="_(* #,##0.00_);_(* \(#,##0.00\);_(* &quot;-&quot;??_);_(@_)"/>
    </dxf>
    <dxf>
      <numFmt numFmtId="19" formatCode="dd/mm/yy"/>
    </dxf>
    <dxf>
      <fill>
        <patternFill patternType="solid">
          <fgColor indexed="64"/>
          <bgColor rgb="FFFFFF00"/>
        </patternFill>
      </fill>
    </dxf>
    <dxf>
      <fill>
        <patternFill patternType="solid">
          <fgColor rgb="FFFFFF00"/>
          <bgColor rgb="FF000000"/>
        </patternFill>
      </fill>
    </dxf>
    <dxf>
      <fill>
        <patternFill patternType="solid">
          <fgColor indexed="64"/>
          <bgColor rgb="FFFFFF00"/>
        </patternFill>
      </fill>
    </dxf>
    <dxf>
      <fill>
        <patternFill patternType="solid">
          <fgColor rgb="FFFFFF00"/>
          <bgColor rgb="FF000000"/>
        </patternFill>
      </fill>
    </dxf>
    <dxf>
      <numFmt numFmtId="4" formatCode="#,##0.00"/>
    </dxf>
    <dxf>
      <font>
        <color theme="0"/>
      </font>
    </dxf>
    <dxf>
      <numFmt numFmtId="0" formatCode="General"/>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horizontal="center" readingOrder="0"/>
    </dxf>
    <dxf>
      <alignment vertical="center"/>
    </dxf>
    <dxf>
      <alignment horizontal="center"/>
    </dxf>
    <dxf>
      <alignment wrapText="1"/>
    </dxf>
    <dxf>
      <numFmt numFmtId="4" formatCode="#,##0.00"/>
    </dxf>
    <dxf>
      <numFmt numFmtId="4" formatCode="#,##0.00"/>
    </dxf>
    <dxf>
      <font>
        <color theme="0"/>
      </font>
    </dxf>
    <dxf>
      <numFmt numFmtId="0" formatCode="General"/>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horizontal="center" readingOrder="0"/>
    </dxf>
    <dxf>
      <alignment vertical="center"/>
    </dxf>
    <dxf>
      <alignment horizontal="center"/>
    </dxf>
    <dxf>
      <alignment wrapText="1"/>
    </dxf>
    <dxf>
      <font>
        <color theme="0"/>
      </font>
    </dxf>
    <dxf>
      <numFmt numFmtId="0" formatCode="General"/>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horizontal="center" readingOrder="0"/>
    </dxf>
    <dxf>
      <alignment vertical="center"/>
    </dxf>
    <dxf>
      <alignment horizontal="center"/>
    </dxf>
    <dxf>
      <alignment wrapText="1"/>
    </dxf>
    <dxf>
      <alignment wrapText="1"/>
    </dxf>
    <dxf>
      <alignment horizontal="center"/>
    </dxf>
    <dxf>
      <alignment vertical="center"/>
    </dxf>
    <dxf>
      <numFmt numFmtId="0" formatCode="General"/>
    </dxf>
    <dxf>
      <alignment horizontal="center" vertical="center" textRotation="0" wrapText="1" indent="0" justifyLastLine="0" shrinkToFit="0" readingOrder="0"/>
    </dxf>
    <dxf>
      <numFmt numFmtId="0" formatCode="General"/>
    </dxf>
    <dxf>
      <fill>
        <patternFill patternType="solid">
          <fgColor rgb="FFFFFF00"/>
          <bgColor rgb="FF000000"/>
        </patternFill>
      </fill>
    </dxf>
    <dxf>
      <alignment horizont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numFmt numFmtId="0" formatCode="General"/>
    </dxf>
    <dxf>
      <font>
        <color theme="0"/>
      </font>
    </dxf>
    <dxf>
      <numFmt numFmtId="19" formatCode="dd/mm/yy"/>
    </dxf>
    <dxf>
      <fill>
        <patternFill patternType="none">
          <fgColor indexed="64"/>
          <bgColor indexed="65"/>
        </patternFill>
      </fill>
    </dxf>
    <dxf>
      <fill>
        <patternFill patternType="none">
          <fgColor indexed="64"/>
          <bgColor indexed="65"/>
        </patternFill>
      </fill>
    </dxf>
  </dxfs>
  <tableStyles count="0" defaultTableStyle="TableStyleMedium2" defaultPivotStyle="PivotStyleMedium9"/>
  <colors>
    <mruColors>
      <color rgb="FFDE8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4187.830605555559" createdVersion="6" refreshedVersion="6" minRefreshableVersion="3" recordCount="25" xr:uid="{889799D3-8380-4F07-AE80-E8AAF02EFE25}">
  <cacheSource type="worksheet">
    <worksheetSource name="Table1"/>
  </cacheSource>
  <cacheFields count="13">
    <cacheField name="ترتيب" numFmtId="0">
      <sharedItems containsString="0" containsBlank="1" containsNumber="1" containsInteger="1" minValue="1" maxValue="13"/>
    </cacheField>
    <cacheField name="طلبية" numFmtId="0">
      <sharedItems containsString="0" containsBlank="1" containsNumber="1" containsInteger="1" minValue="1120" maxValue="1120" count="2">
        <n v="1120"/>
        <m/>
      </sharedItems>
    </cacheField>
    <cacheField name="مسلسل" numFmtId="0">
      <sharedItems containsString="0" containsBlank="1" containsNumber="1" containsInteger="1" minValue="1" maxValue="13" count="14">
        <n v="1"/>
        <n v="2"/>
        <n v="3"/>
        <n v="4"/>
        <n v="5"/>
        <n v="6"/>
        <n v="7"/>
        <n v="8"/>
        <n v="9"/>
        <n v="10"/>
        <n v="11"/>
        <n v="12"/>
        <n v="13"/>
        <m/>
      </sharedItems>
    </cacheField>
    <cacheField name="العميل" numFmtId="0">
      <sharedItems containsBlank="1"/>
    </cacheField>
    <cacheField name="التاريخ" numFmtId="14">
      <sharedItems containsNonDate="0" containsDate="1" containsString="0" containsBlank="1" minDate="2020-12-01T00:00:00" maxDate="2020-12-02T00:00:00"/>
    </cacheField>
    <cacheField name="الصنف" numFmtId="0">
      <sharedItems containsBlank="1" count="14">
        <s v="صنف رقم 1"/>
        <s v="صنف رقم 2"/>
        <s v="صنف رقم 3"/>
        <s v="صنف رقم 4"/>
        <s v="صنف رقم 5"/>
        <s v="صنف رقم 6"/>
        <s v="صنف رقم 7"/>
        <s v="صنف رقم 8"/>
        <s v="صنف رقم 9"/>
        <s v="صنف رقم 10"/>
        <s v="صنف رقم 11"/>
        <s v="صنف رقم 12"/>
        <s v="صنف رقم 13"/>
        <m/>
      </sharedItems>
    </cacheField>
    <cacheField name="الوحدة" numFmtId="0">
      <sharedItems containsBlank="1" count="5">
        <s v="كرتون"/>
        <s v="جالون"/>
        <s v="حبة"/>
        <s v="شوال"/>
        <m/>
      </sharedItems>
    </cacheField>
    <cacheField name="الكمية" numFmtId="0">
      <sharedItems containsString="0" containsBlank="1" containsNumber="1" containsInteger="1" minValue="1" maxValue="5"/>
    </cacheField>
    <cacheField name="السعر" numFmtId="43">
      <sharedItems containsString="0" containsBlank="1" containsNumber="1" containsInteger="1" minValue="5" maxValue="120"/>
    </cacheField>
    <cacheField name="السعر الاجمالي" numFmtId="43">
      <sharedItems containsSemiMixedTypes="0" containsString="0" containsNumber="1" containsInteger="1" minValue="0" maxValue="225"/>
    </cacheField>
    <cacheField name="الضريبة المضافة" numFmtId="0">
      <sharedItems containsSemiMixedTypes="0" containsString="0" containsNumber="1" minValue="0" maxValue="33.75"/>
    </cacheField>
    <cacheField name="السعر الاجمالي بعد الضريبة" numFmtId="0">
      <sharedItems containsSemiMixedTypes="0" containsString="0" containsNumber="1" minValue="0" maxValue="258.75"/>
    </cacheField>
    <cacheField name="نسبة2" numFmtId="0" formula="#NAME?/'السعر الاجمالي'"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
  <r>
    <n v="1"/>
    <x v="0"/>
    <x v="0"/>
    <s v="شركة معلومة"/>
    <d v="2020-12-01T00:00:00"/>
    <x v="0"/>
    <x v="0"/>
    <n v="4"/>
    <n v="50"/>
    <n v="200"/>
    <n v="30"/>
    <n v="230"/>
  </r>
  <r>
    <n v="2"/>
    <x v="0"/>
    <x v="1"/>
    <s v="شركة معلومة"/>
    <d v="2020-12-01T00:00:00"/>
    <x v="1"/>
    <x v="0"/>
    <n v="3"/>
    <n v="32"/>
    <n v="96"/>
    <n v="14.399999999999999"/>
    <n v="110.4"/>
  </r>
  <r>
    <n v="3"/>
    <x v="0"/>
    <x v="2"/>
    <s v="شركة معلومة"/>
    <d v="2020-12-01T00:00:00"/>
    <x v="2"/>
    <x v="1"/>
    <n v="1"/>
    <n v="65"/>
    <n v="65"/>
    <n v="9.75"/>
    <n v="74.75"/>
  </r>
  <r>
    <n v="4"/>
    <x v="0"/>
    <x v="3"/>
    <s v="شركة معلومة"/>
    <d v="2020-12-01T00:00:00"/>
    <x v="3"/>
    <x v="0"/>
    <n v="3"/>
    <n v="42"/>
    <n v="126"/>
    <n v="18.899999999999999"/>
    <n v="144.9"/>
  </r>
  <r>
    <n v="5"/>
    <x v="0"/>
    <x v="4"/>
    <s v="شركة معلومة"/>
    <d v="2020-12-01T00:00:00"/>
    <x v="4"/>
    <x v="0"/>
    <n v="3"/>
    <n v="75"/>
    <n v="225"/>
    <n v="33.75"/>
    <n v="258.75"/>
  </r>
  <r>
    <n v="6"/>
    <x v="0"/>
    <x v="5"/>
    <s v="شركة معلومة"/>
    <d v="2020-12-01T00:00:00"/>
    <x v="5"/>
    <x v="0"/>
    <n v="1"/>
    <n v="120"/>
    <n v="120"/>
    <n v="18"/>
    <n v="138"/>
  </r>
  <r>
    <n v="7"/>
    <x v="0"/>
    <x v="6"/>
    <s v="شركة معلومة"/>
    <d v="2020-12-01T00:00:00"/>
    <x v="6"/>
    <x v="0"/>
    <n v="1"/>
    <n v="55"/>
    <n v="55"/>
    <n v="8.25"/>
    <n v="63.25"/>
  </r>
  <r>
    <n v="8"/>
    <x v="0"/>
    <x v="7"/>
    <s v="شركة معلومة"/>
    <d v="2020-12-01T00:00:00"/>
    <x v="7"/>
    <x v="0"/>
    <n v="1"/>
    <n v="50"/>
    <n v="50"/>
    <n v="7.5"/>
    <n v="57.5"/>
  </r>
  <r>
    <n v="9"/>
    <x v="0"/>
    <x v="8"/>
    <s v="شركة معلومة"/>
    <d v="2020-12-01T00:00:00"/>
    <x v="8"/>
    <x v="2"/>
    <n v="2"/>
    <n v="15"/>
    <n v="30"/>
    <n v="4.5"/>
    <n v="34.5"/>
  </r>
  <r>
    <n v="10"/>
    <x v="0"/>
    <x v="9"/>
    <s v="شركة معلومة"/>
    <d v="2020-12-01T00:00:00"/>
    <x v="9"/>
    <x v="2"/>
    <n v="2"/>
    <n v="7"/>
    <n v="14"/>
    <n v="2.1"/>
    <n v="16.100000000000001"/>
  </r>
  <r>
    <n v="11"/>
    <x v="0"/>
    <x v="10"/>
    <s v="شركة معلومة"/>
    <d v="2020-12-01T00:00:00"/>
    <x v="10"/>
    <x v="2"/>
    <n v="3"/>
    <n v="5"/>
    <n v="15"/>
    <n v="2.25"/>
    <n v="17.25"/>
  </r>
  <r>
    <n v="12"/>
    <x v="0"/>
    <x v="11"/>
    <s v="شركة معلومة"/>
    <d v="2020-12-01T00:00:00"/>
    <x v="11"/>
    <x v="2"/>
    <n v="5"/>
    <n v="16"/>
    <n v="80"/>
    <n v="12"/>
    <n v="92"/>
  </r>
  <r>
    <n v="13"/>
    <x v="0"/>
    <x v="12"/>
    <s v="شركة معلومة"/>
    <d v="2020-12-01T00:00:00"/>
    <x v="12"/>
    <x v="3"/>
    <n v="1"/>
    <n v="55"/>
    <n v="55"/>
    <n v="8.25"/>
    <n v="63.25"/>
  </r>
  <r>
    <m/>
    <x v="1"/>
    <x v="13"/>
    <m/>
    <m/>
    <x v="13"/>
    <x v="4"/>
    <m/>
    <m/>
    <n v="0"/>
    <n v="0"/>
    <n v="0"/>
  </r>
  <r>
    <m/>
    <x v="1"/>
    <x v="13"/>
    <m/>
    <m/>
    <x v="13"/>
    <x v="4"/>
    <m/>
    <m/>
    <n v="0"/>
    <n v="0"/>
    <n v="0"/>
  </r>
  <r>
    <m/>
    <x v="1"/>
    <x v="13"/>
    <m/>
    <m/>
    <x v="13"/>
    <x v="4"/>
    <m/>
    <m/>
    <n v="0"/>
    <n v="0"/>
    <n v="0"/>
  </r>
  <r>
    <m/>
    <x v="1"/>
    <x v="13"/>
    <m/>
    <m/>
    <x v="13"/>
    <x v="4"/>
    <m/>
    <m/>
    <n v="0"/>
    <n v="0"/>
    <n v="0"/>
  </r>
  <r>
    <m/>
    <x v="1"/>
    <x v="13"/>
    <m/>
    <m/>
    <x v="13"/>
    <x v="4"/>
    <m/>
    <m/>
    <n v="0"/>
    <n v="0"/>
    <n v="0"/>
  </r>
  <r>
    <m/>
    <x v="1"/>
    <x v="13"/>
    <m/>
    <m/>
    <x v="13"/>
    <x v="4"/>
    <m/>
    <m/>
    <n v="0"/>
    <n v="0"/>
    <n v="0"/>
  </r>
  <r>
    <m/>
    <x v="1"/>
    <x v="13"/>
    <m/>
    <m/>
    <x v="13"/>
    <x v="4"/>
    <m/>
    <m/>
    <n v="0"/>
    <n v="0"/>
    <n v="0"/>
  </r>
  <r>
    <m/>
    <x v="1"/>
    <x v="13"/>
    <m/>
    <m/>
    <x v="13"/>
    <x v="4"/>
    <m/>
    <m/>
    <n v="0"/>
    <n v="0"/>
    <n v="0"/>
  </r>
  <r>
    <m/>
    <x v="1"/>
    <x v="13"/>
    <m/>
    <m/>
    <x v="13"/>
    <x v="4"/>
    <m/>
    <m/>
    <n v="0"/>
    <n v="0"/>
    <n v="0"/>
  </r>
  <r>
    <m/>
    <x v="1"/>
    <x v="13"/>
    <m/>
    <m/>
    <x v="13"/>
    <x v="4"/>
    <m/>
    <m/>
    <n v="0"/>
    <n v="0"/>
    <n v="0"/>
  </r>
  <r>
    <m/>
    <x v="1"/>
    <x v="13"/>
    <m/>
    <m/>
    <x v="13"/>
    <x v="4"/>
    <m/>
    <m/>
    <n v="0"/>
    <n v="0"/>
    <n v="0"/>
  </r>
  <r>
    <m/>
    <x v="1"/>
    <x v="13"/>
    <m/>
    <m/>
    <x v="13"/>
    <x v="4"/>
    <m/>
    <m/>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F7E53EB-D5E1-494E-A32D-074F88FB9040}" name="PivotTable1" cacheId="21" applyNumberFormats="0" applyBorderFormats="0" applyFontFormats="0" applyPatternFormats="0" applyAlignmentFormats="0" applyWidthHeightFormats="1" dataCaption="Values" grandTotalCaption="المجموع" updatedVersion="6" minRefreshableVersion="3" itemPrintTitles="1" createdVersion="5" indent="0" outline="1" outlineData="1" multipleFieldFilters="0" rowHeaderCaption="مسلسل ">
  <location ref="A14:H28" firstHeaderRow="0" firstDataRow="1" firstDataCol="3" rowPageCount="1" colPageCount="1"/>
  <pivotFields count="13">
    <pivotField showAll="0" defaultSubtotal="0"/>
    <pivotField name="فاتورة " axis="axisPage" showAll="0">
      <items count="3">
        <item x="1"/>
        <item x="0"/>
        <item t="default"/>
      </items>
    </pivotField>
    <pivotField axis="axisRow" outline="0" showAll="0" defaultSubtotal="0">
      <items count="14">
        <item x="0"/>
        <item x="1"/>
        <item x="2"/>
        <item x="3"/>
        <item x="4"/>
        <item x="5"/>
        <item x="6"/>
        <item x="13"/>
        <item x="7"/>
        <item x="8"/>
        <item x="9"/>
        <item x="10"/>
        <item x="11"/>
        <item x="12"/>
      </items>
    </pivotField>
    <pivotField showAll="0"/>
    <pivotField numFmtId="14" showAll="0" defaultSubtotal="0"/>
    <pivotField axis="axisRow" outline="0" showAll="0" defaultSubtotal="0">
      <items count="14">
        <item x="13"/>
        <item x="0"/>
        <item x="1"/>
        <item x="2"/>
        <item x="3"/>
        <item x="4"/>
        <item x="5"/>
        <item x="6"/>
        <item x="7"/>
        <item x="8"/>
        <item x="9"/>
        <item x="10"/>
        <item x="11"/>
        <item x="12"/>
      </items>
    </pivotField>
    <pivotField axis="axisRow" showAll="0" defaultSubtotal="0">
      <items count="5">
        <item x="0"/>
        <item x="4"/>
        <item x="3"/>
        <item x="1"/>
        <item x="2"/>
      </items>
    </pivotField>
    <pivotField dataField="1" showAll="0"/>
    <pivotField dataField="1" showAll="0"/>
    <pivotField dataField="1" showAll="0"/>
    <pivotField dataField="1" showAll="0"/>
    <pivotField dataField="1" showAll="0"/>
    <pivotField dragToRow="0" dragToCol="0" dragToPage="0" showAll="0" defaultSubtotal="0"/>
  </pivotFields>
  <rowFields count="3">
    <field x="2"/>
    <field x="5"/>
    <field x="6"/>
  </rowFields>
  <rowItems count="14">
    <i>
      <x/>
      <x v="1"/>
      <x/>
    </i>
    <i>
      <x v="1"/>
      <x v="2"/>
      <x/>
    </i>
    <i>
      <x v="2"/>
      <x v="3"/>
      <x v="3"/>
    </i>
    <i>
      <x v="3"/>
      <x v="4"/>
      <x/>
    </i>
    <i>
      <x v="4"/>
      <x v="5"/>
      <x/>
    </i>
    <i>
      <x v="5"/>
      <x v="6"/>
      <x/>
    </i>
    <i>
      <x v="6"/>
      <x v="7"/>
      <x/>
    </i>
    <i>
      <x v="8"/>
      <x v="8"/>
      <x/>
    </i>
    <i>
      <x v="9"/>
      <x v="9"/>
      <x v="4"/>
    </i>
    <i>
      <x v="10"/>
      <x v="10"/>
      <x v="4"/>
    </i>
    <i>
      <x v="11"/>
      <x v="11"/>
      <x v="4"/>
    </i>
    <i>
      <x v="12"/>
      <x v="12"/>
      <x v="4"/>
    </i>
    <i>
      <x v="13"/>
      <x v="13"/>
      <x v="2"/>
    </i>
    <i t="grand">
      <x/>
    </i>
  </rowItems>
  <colFields count="1">
    <field x="-2"/>
  </colFields>
  <colItems count="5">
    <i>
      <x/>
    </i>
    <i i="1">
      <x v="1"/>
    </i>
    <i i="2">
      <x v="2"/>
    </i>
    <i i="3">
      <x v="3"/>
    </i>
    <i i="4">
      <x v="4"/>
    </i>
  </colItems>
  <pageFields count="1">
    <pageField fld="1" item="1" hier="-1"/>
  </pageFields>
  <dataFields count="5">
    <dataField name=" الكمية" fld="7" baseField="0" baseItem="0"/>
    <dataField name=" السعر" fld="8" baseField="7" baseItem="237"/>
    <dataField name="   السعر الاجمالي" fld="9" baseField="7" baseItem="237" numFmtId="4"/>
    <dataField name=" الضريبة المضافة 15%" fld="10" baseField="6" baseItem="0" numFmtId="4"/>
    <dataField name=" السعر الاجمالي بعد الضريبة" fld="11" baseField="6" baseItem="0" numFmtId="4"/>
  </dataFields>
  <formats count="22">
    <format dxfId="86">
      <pivotArea field="2" grandRow="1" outline="0" collapsedLevelsAreSubtotals="1" axis="axisRow" fieldPosition="0">
        <references count="1">
          <reference field="4294967294" count="1" selected="0">
            <x v="1"/>
          </reference>
        </references>
      </pivotArea>
    </format>
    <format dxfId="85">
      <pivotArea outline="0" fieldPosition="0">
        <references count="1">
          <reference field="4294967294" count="1">
            <x v="1"/>
          </reference>
        </references>
      </pivotArea>
    </format>
    <format dxfId="84">
      <pivotArea field="2" type="button" dataOnly="0" labelOnly="1" outline="0" axis="axisRow" fieldPosition="0"/>
    </format>
    <format dxfId="83">
      <pivotArea field="5" type="button" dataOnly="0" labelOnly="1" outline="0" axis="axisRow" fieldPosition="1"/>
    </format>
    <format dxfId="82">
      <pivotArea dataOnly="0" labelOnly="1" outline="0" fieldPosition="0">
        <references count="1">
          <reference field="4294967294" count="3">
            <x v="0"/>
            <x v="1"/>
            <x v="2"/>
          </reference>
        </references>
      </pivotArea>
    </format>
    <format dxfId="81">
      <pivotArea field="2" type="button" dataOnly="0" labelOnly="1" outline="0" axis="axisRow" fieldPosition="0"/>
    </format>
    <format dxfId="80">
      <pivotArea field="5" type="button" dataOnly="0" labelOnly="1" outline="0" axis="axisRow" fieldPosition="1"/>
    </format>
    <format dxfId="79">
      <pivotArea dataOnly="0" labelOnly="1" outline="0" fieldPosition="0">
        <references count="1">
          <reference field="4294967294" count="3">
            <x v="0"/>
            <x v="1"/>
            <x v="2"/>
          </reference>
        </references>
      </pivotArea>
    </format>
    <format dxfId="78">
      <pivotArea grandRow="1" outline="0" collapsedLevelsAreSubtotals="1" fieldPosition="0"/>
    </format>
    <format dxfId="77">
      <pivotArea dataOnly="0" labelOnly="1" grandRow="1" outline="0" fieldPosition="0"/>
    </format>
    <format dxfId="76">
      <pivotArea field="6" type="button" dataOnly="0" labelOnly="1" outline="0" axis="axisRow" fieldPosition="2"/>
    </format>
    <format dxfId="75">
      <pivotArea field="6" type="button" dataOnly="0" labelOnly="1" outline="0" axis="axisRow" fieldPosition="2"/>
    </format>
    <format dxfId="70">
      <pivotArea dataOnly="0" labelOnly="1" outline="0" fieldPosition="0">
        <references count="1">
          <reference field="4294967294" count="2">
            <x v="3"/>
            <x v="4"/>
          </reference>
        </references>
      </pivotArea>
    </format>
    <format dxfId="69">
      <pivotArea dataOnly="0" labelOnly="1" outline="0" fieldPosition="0">
        <references count="1">
          <reference field="4294967294" count="2">
            <x v="3"/>
            <x v="4"/>
          </reference>
        </references>
      </pivotArea>
    </format>
    <format dxfId="68">
      <pivotArea dataOnly="0" labelOnly="1" outline="0" fieldPosition="0">
        <references count="1">
          <reference field="4294967294" count="2">
            <x v="3"/>
            <x v="4"/>
          </reference>
        </references>
      </pivotArea>
    </format>
    <format dxfId="37">
      <pivotArea outline="0" fieldPosition="0">
        <references count="1">
          <reference field="4294967294" count="1">
            <x v="3"/>
          </reference>
        </references>
      </pivotArea>
    </format>
    <format dxfId="20">
      <pivotArea outline="0" fieldPosition="0">
        <references count="1">
          <reference field="4294967294" count="1">
            <x v="4"/>
          </reference>
        </references>
      </pivotArea>
    </format>
    <format dxfId="8">
      <pivotArea field="2" type="button" dataOnly="0" labelOnly="1" outline="0" axis="axisRow" fieldPosition="0"/>
    </format>
    <format dxfId="6">
      <pivotArea field="5" type="button" dataOnly="0" labelOnly="1" outline="0" axis="axisRow" fieldPosition="1"/>
    </format>
    <format dxfId="4">
      <pivotArea field="6" type="button" dataOnly="0" labelOnly="1" outline="0" axis="axisRow" fieldPosition="2"/>
    </format>
    <format dxfId="2">
      <pivotArea dataOnly="0" labelOnly="1" outline="0" fieldPosition="0">
        <references count="1">
          <reference field="4294967294" count="5">
            <x v="0"/>
            <x v="1"/>
            <x v="2"/>
            <x v="3"/>
            <x v="4"/>
          </reference>
        </references>
      </pivotArea>
    </format>
    <format dxfId="0">
      <pivotArea dataOnly="0" labelOnly="1" outline="0" fieldPosition="0">
        <references count="1">
          <reference field="1" count="1">
            <x v="1"/>
          </reference>
        </references>
      </pivotArea>
    </format>
  </formats>
  <pivotTableStyleInfo name="PivotStyleLight8" showRowHeaders="0" showColHeaders="1" showRowStripes="1"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N27" totalsRowCount="1" headerRowDxfId="72">
  <autoFilter ref="A1:N26" xr:uid="{00000000-0009-0000-0100-000001000000}"/>
  <sortState ref="A2:M26">
    <sortCondition sortBy="cellColor" ref="B1:B26" dxfId="74"/>
  </sortState>
  <tableColumns count="14">
    <tableColumn id="1" xr3:uid="{00000000-0010-0000-0000-000001000000}" name="ترتيب"/>
    <tableColumn id="17" xr3:uid="{00000000-0010-0000-0000-000011000000}" name="طلبية" dataDxfId="89"/>
    <tableColumn id="18" xr3:uid="{00000000-0010-0000-0000-000012000000}" name="مسلسل" dataDxfId="88"/>
    <tableColumn id="14" xr3:uid="{00000000-0010-0000-0000-00000E000000}" name="العميل"/>
    <tableColumn id="3" xr3:uid="{740999E6-34F9-43BC-B6D2-EBAC16B219DE}" name="الرقم الضريبي" dataDxfId="18"/>
    <tableColumn id="10" xr3:uid="{AC98934D-2D6B-414C-A7FF-3894592CF419}" name="عنوان العميل" dataDxfId="16"/>
    <tableColumn id="4" xr3:uid="{00000000-0010-0000-0000-000004000000}" name="التاريخ" dataDxfId="87" totalsRowDxfId="15"/>
    <tableColumn id="6" xr3:uid="{00000000-0010-0000-0000-000006000000}" name="الصنف"/>
    <tableColumn id="5" xr3:uid="{00000000-0010-0000-0000-000005000000}" name="الوحدة"/>
    <tableColumn id="7" xr3:uid="{00000000-0010-0000-0000-000007000000}" name="الكمية"/>
    <tableColumn id="8" xr3:uid="{00000000-0010-0000-0000-000008000000}" name="السعر" totalsRowDxfId="14" dataCellStyle="Comma"/>
    <tableColumn id="9" xr3:uid="{00000000-0010-0000-0000-000009000000}" name="السعر الاجمالي" totalsRowFunction="sum" totalsRowDxfId="13" dataCellStyle="Comma">
      <calculatedColumnFormula>J2*K2</calculatedColumnFormula>
    </tableColumn>
    <tableColumn id="15" xr3:uid="{00000000-0010-0000-0000-00000F000000}" name="الضريبة المضافة" dataDxfId="73">
      <calculatedColumnFormula>Table1[[#This Row],[السعر الاجمالي]]*0.15</calculatedColumnFormula>
    </tableColumn>
    <tableColumn id="2" xr3:uid="{3961BF97-D3AE-44EC-A08C-4F52665CA339}" name="السعر الاجمالي بعد الضريبة" dataDxfId="71">
      <calculatedColumnFormula>Table1[[#This Row],[السعر الاجمالي]]+Table1[[#This Row],[الضريبة المضافة]]</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27"/>
  <sheetViews>
    <sheetView rightToLeft="1" zoomScaleNormal="100" workbookViewId="0">
      <pane ySplit="1" topLeftCell="A6" activePane="bottomLeft" state="frozen"/>
      <selection activeCell="B11" sqref="B11"/>
      <selection pane="bottomLeft" activeCell="F24" sqref="F24"/>
    </sheetView>
  </sheetViews>
  <sheetFormatPr defaultRowHeight="15" x14ac:dyDescent="0.25"/>
  <cols>
    <col min="1" max="1" width="5.28515625" style="40" bestFit="1" customWidth="1"/>
    <col min="2" max="2" width="8" style="40" bestFit="1" customWidth="1"/>
    <col min="3" max="3" width="8" style="40" customWidth="1"/>
    <col min="4" max="4" width="21.28515625" style="40" customWidth="1"/>
    <col min="5" max="6" width="20.7109375" style="40" customWidth="1"/>
    <col min="7" max="7" width="9.140625" style="40"/>
    <col min="8" max="8" width="26.28515625" style="40" bestFit="1" customWidth="1"/>
    <col min="9" max="9" width="8.42578125" style="40" bestFit="1" customWidth="1"/>
    <col min="10" max="10" width="7.5703125" style="40" customWidth="1"/>
    <col min="11" max="11" width="9.140625" style="40"/>
    <col min="12" max="12" width="13.42578125" style="40" customWidth="1"/>
    <col min="13" max="13" width="9.140625" style="40"/>
    <col min="14" max="14" width="13.5703125" style="40" customWidth="1"/>
    <col min="15" max="16384" width="9.140625" style="39"/>
  </cols>
  <sheetData>
    <row r="1" spans="1:14" ht="30" x14ac:dyDescent="0.25">
      <c r="A1" s="28" t="s">
        <v>9</v>
      </c>
      <c r="B1" s="28" t="s">
        <v>2</v>
      </c>
      <c r="C1" s="28" t="s">
        <v>10</v>
      </c>
      <c r="D1" s="28" t="s">
        <v>0</v>
      </c>
      <c r="E1" s="28" t="s">
        <v>46</v>
      </c>
      <c r="F1" s="28" t="s">
        <v>48</v>
      </c>
      <c r="G1" s="28" t="s">
        <v>1</v>
      </c>
      <c r="H1" s="28" t="s">
        <v>3</v>
      </c>
      <c r="I1" s="28" t="s">
        <v>21</v>
      </c>
      <c r="J1" s="28" t="s">
        <v>5</v>
      </c>
      <c r="K1" s="29" t="s">
        <v>4</v>
      </c>
      <c r="L1" s="29" t="s">
        <v>6</v>
      </c>
      <c r="M1" s="28" t="s">
        <v>42</v>
      </c>
      <c r="N1" s="28" t="s">
        <v>43</v>
      </c>
    </row>
    <row r="2" spans="1:14" x14ac:dyDescent="0.25">
      <c r="A2" s="3">
        <v>1</v>
      </c>
      <c r="B2" s="3">
        <v>1120</v>
      </c>
      <c r="C2" s="3">
        <v>1</v>
      </c>
      <c r="D2" t="s">
        <v>28</v>
      </c>
      <c r="E2">
        <v>123456789</v>
      </c>
      <c r="F2" t="s">
        <v>49</v>
      </c>
      <c r="G2" s="1">
        <v>44166</v>
      </c>
      <c r="H2" t="s">
        <v>29</v>
      </c>
      <c r="I2" t="s">
        <v>22</v>
      </c>
      <c r="J2">
        <v>4</v>
      </c>
      <c r="K2" s="5">
        <v>50</v>
      </c>
      <c r="L2" s="5">
        <f>J2*K2</f>
        <v>200</v>
      </c>
      <c r="M2" s="2">
        <f>Table1[[#This Row],[السعر الاجمالي]]*0.15</f>
        <v>30</v>
      </c>
      <c r="N2">
        <f>Table1[[#This Row],[السعر الاجمالي]]+Table1[[#This Row],[الضريبة المضافة]]</f>
        <v>230</v>
      </c>
    </row>
    <row r="3" spans="1:14" x14ac:dyDescent="0.25">
      <c r="A3" s="3">
        <v>2</v>
      </c>
      <c r="B3" s="3">
        <v>1120</v>
      </c>
      <c r="C3" s="3">
        <v>2</v>
      </c>
      <c r="D3" t="s">
        <v>28</v>
      </c>
      <c r="E3">
        <v>123456789</v>
      </c>
      <c r="F3" t="s">
        <v>49</v>
      </c>
      <c r="G3" s="1">
        <v>44166</v>
      </c>
      <c r="H3" t="s">
        <v>30</v>
      </c>
      <c r="I3" t="s">
        <v>22</v>
      </c>
      <c r="J3">
        <v>3</v>
      </c>
      <c r="K3" s="5">
        <v>32</v>
      </c>
      <c r="L3" s="5">
        <f>J3*K3</f>
        <v>96</v>
      </c>
      <c r="M3" s="2">
        <f>Table1[[#This Row],[السعر الاجمالي]]*0.15</f>
        <v>14.399999999999999</v>
      </c>
      <c r="N3">
        <f>Table1[[#This Row],[السعر الاجمالي]]+Table1[[#This Row],[الضريبة المضافة]]</f>
        <v>110.4</v>
      </c>
    </row>
    <row r="4" spans="1:14" x14ac:dyDescent="0.25">
      <c r="A4" s="3">
        <v>3</v>
      </c>
      <c r="B4" s="3">
        <v>1120</v>
      </c>
      <c r="C4" s="3">
        <v>3</v>
      </c>
      <c r="D4" t="s">
        <v>28</v>
      </c>
      <c r="E4">
        <v>123456789</v>
      </c>
      <c r="F4" t="s">
        <v>49</v>
      </c>
      <c r="G4" s="1">
        <v>44166</v>
      </c>
      <c r="H4" t="s">
        <v>31</v>
      </c>
      <c r="I4" t="s">
        <v>25</v>
      </c>
      <c r="J4">
        <v>1</v>
      </c>
      <c r="K4" s="5">
        <v>65</v>
      </c>
      <c r="L4" s="5">
        <f>J4*K4</f>
        <v>65</v>
      </c>
      <c r="M4" s="2">
        <f>Table1[[#This Row],[السعر الاجمالي]]*0.15</f>
        <v>9.75</v>
      </c>
      <c r="N4">
        <f>Table1[[#This Row],[السعر الاجمالي]]+Table1[[#This Row],[الضريبة المضافة]]</f>
        <v>74.75</v>
      </c>
    </row>
    <row r="5" spans="1:14" x14ac:dyDescent="0.25">
      <c r="A5" s="3">
        <v>4</v>
      </c>
      <c r="B5" s="3">
        <v>1120</v>
      </c>
      <c r="C5" s="3">
        <v>4</v>
      </c>
      <c r="D5" t="s">
        <v>28</v>
      </c>
      <c r="E5">
        <v>123456789</v>
      </c>
      <c r="F5" t="s">
        <v>49</v>
      </c>
      <c r="G5" s="1">
        <v>44166</v>
      </c>
      <c r="H5" t="s">
        <v>32</v>
      </c>
      <c r="I5" t="s">
        <v>22</v>
      </c>
      <c r="J5">
        <v>3</v>
      </c>
      <c r="K5" s="5">
        <v>42</v>
      </c>
      <c r="L5" s="5">
        <f>J5*K5</f>
        <v>126</v>
      </c>
      <c r="M5" s="2">
        <f>Table1[[#This Row],[السعر الاجمالي]]*0.15</f>
        <v>18.899999999999999</v>
      </c>
      <c r="N5">
        <f>Table1[[#This Row],[السعر الاجمالي]]+Table1[[#This Row],[الضريبة المضافة]]</f>
        <v>144.9</v>
      </c>
    </row>
    <row r="6" spans="1:14" x14ac:dyDescent="0.25">
      <c r="A6" s="3">
        <v>5</v>
      </c>
      <c r="B6" s="3">
        <v>1120</v>
      </c>
      <c r="C6" s="3">
        <v>5</v>
      </c>
      <c r="D6" t="s">
        <v>28</v>
      </c>
      <c r="E6">
        <v>123456789</v>
      </c>
      <c r="F6" t="s">
        <v>49</v>
      </c>
      <c r="G6" s="1">
        <v>44166</v>
      </c>
      <c r="H6" t="s">
        <v>33</v>
      </c>
      <c r="I6" t="s">
        <v>22</v>
      </c>
      <c r="J6">
        <v>3</v>
      </c>
      <c r="K6" s="5">
        <v>75</v>
      </c>
      <c r="L6" s="5">
        <f>J6*K6</f>
        <v>225</v>
      </c>
      <c r="M6" s="2">
        <f>Table1[[#This Row],[السعر الاجمالي]]*0.15</f>
        <v>33.75</v>
      </c>
      <c r="N6">
        <f>Table1[[#This Row],[السعر الاجمالي]]+Table1[[#This Row],[الضريبة المضافة]]</f>
        <v>258.75</v>
      </c>
    </row>
    <row r="7" spans="1:14" x14ac:dyDescent="0.25">
      <c r="A7" s="3">
        <v>6</v>
      </c>
      <c r="B7" s="3">
        <v>1120</v>
      </c>
      <c r="C7" s="3">
        <v>6</v>
      </c>
      <c r="D7" t="s">
        <v>28</v>
      </c>
      <c r="E7">
        <v>123456789</v>
      </c>
      <c r="F7" t="s">
        <v>49</v>
      </c>
      <c r="G7" s="1">
        <v>44166</v>
      </c>
      <c r="H7" t="s">
        <v>34</v>
      </c>
      <c r="I7" t="s">
        <v>22</v>
      </c>
      <c r="J7">
        <v>1</v>
      </c>
      <c r="K7" s="5">
        <v>120</v>
      </c>
      <c r="L7" s="5">
        <f>J7*K7</f>
        <v>120</v>
      </c>
      <c r="M7" s="2">
        <f>Table1[[#This Row],[السعر الاجمالي]]*0.15</f>
        <v>18</v>
      </c>
      <c r="N7">
        <f>Table1[[#This Row],[السعر الاجمالي]]+Table1[[#This Row],[الضريبة المضافة]]</f>
        <v>138</v>
      </c>
    </row>
    <row r="8" spans="1:14" x14ac:dyDescent="0.25">
      <c r="A8" s="3">
        <v>7</v>
      </c>
      <c r="B8" s="3">
        <v>1120</v>
      </c>
      <c r="C8" s="3">
        <v>7</v>
      </c>
      <c r="D8" t="s">
        <v>28</v>
      </c>
      <c r="E8">
        <v>123456789</v>
      </c>
      <c r="F8" t="s">
        <v>49</v>
      </c>
      <c r="G8" s="1">
        <v>44166</v>
      </c>
      <c r="H8" t="s">
        <v>35</v>
      </c>
      <c r="I8" t="s">
        <v>22</v>
      </c>
      <c r="J8">
        <v>1</v>
      </c>
      <c r="K8" s="5">
        <v>55</v>
      </c>
      <c r="L8" s="5">
        <f>J8*K8</f>
        <v>55</v>
      </c>
      <c r="M8" s="2">
        <f>Table1[[#This Row],[السعر الاجمالي]]*0.15</f>
        <v>8.25</v>
      </c>
      <c r="N8">
        <f>Table1[[#This Row],[السعر الاجمالي]]+Table1[[#This Row],[الضريبة المضافة]]</f>
        <v>63.25</v>
      </c>
    </row>
    <row r="9" spans="1:14" x14ac:dyDescent="0.25">
      <c r="A9" s="3">
        <v>8</v>
      </c>
      <c r="B9" s="3">
        <v>1120</v>
      </c>
      <c r="C9" s="3">
        <v>8</v>
      </c>
      <c r="D9" t="s">
        <v>28</v>
      </c>
      <c r="E9">
        <v>123456789</v>
      </c>
      <c r="F9" t="s">
        <v>49</v>
      </c>
      <c r="G9" s="1">
        <v>44166</v>
      </c>
      <c r="H9" t="s">
        <v>36</v>
      </c>
      <c r="I9" t="s">
        <v>22</v>
      </c>
      <c r="J9">
        <v>1</v>
      </c>
      <c r="K9" s="5">
        <v>50</v>
      </c>
      <c r="L9" s="5">
        <f>J9*K9</f>
        <v>50</v>
      </c>
      <c r="M9" s="2">
        <f>Table1[[#This Row],[السعر الاجمالي]]*0.15</f>
        <v>7.5</v>
      </c>
      <c r="N9">
        <f>Table1[[#This Row],[السعر الاجمالي]]+Table1[[#This Row],[الضريبة المضافة]]</f>
        <v>57.5</v>
      </c>
    </row>
    <row r="10" spans="1:14" x14ac:dyDescent="0.25">
      <c r="A10" s="3">
        <v>9</v>
      </c>
      <c r="B10" s="3">
        <v>1120</v>
      </c>
      <c r="C10" s="3">
        <v>9</v>
      </c>
      <c r="D10" t="s">
        <v>28</v>
      </c>
      <c r="E10">
        <v>123456789</v>
      </c>
      <c r="F10" t="s">
        <v>49</v>
      </c>
      <c r="G10" s="1">
        <v>44166</v>
      </c>
      <c r="H10" t="s">
        <v>37</v>
      </c>
      <c r="I10" t="s">
        <v>27</v>
      </c>
      <c r="J10">
        <v>2</v>
      </c>
      <c r="K10" s="5">
        <v>15</v>
      </c>
      <c r="L10" s="5">
        <f>J10*K10</f>
        <v>30</v>
      </c>
      <c r="M10" s="2">
        <f>Table1[[#This Row],[السعر الاجمالي]]*0.15</f>
        <v>4.5</v>
      </c>
      <c r="N10">
        <f>Table1[[#This Row],[السعر الاجمالي]]+Table1[[#This Row],[الضريبة المضافة]]</f>
        <v>34.5</v>
      </c>
    </row>
    <row r="11" spans="1:14" x14ac:dyDescent="0.25">
      <c r="A11" s="3">
        <v>10</v>
      </c>
      <c r="B11" s="3">
        <v>1120</v>
      </c>
      <c r="C11" s="3">
        <v>10</v>
      </c>
      <c r="D11" t="s">
        <v>28</v>
      </c>
      <c r="E11">
        <v>123456789</v>
      </c>
      <c r="F11" t="s">
        <v>49</v>
      </c>
      <c r="G11" s="1">
        <v>44166</v>
      </c>
      <c r="H11" t="s">
        <v>38</v>
      </c>
      <c r="I11" t="s">
        <v>27</v>
      </c>
      <c r="J11">
        <v>2</v>
      </c>
      <c r="K11" s="5">
        <v>7</v>
      </c>
      <c r="L11" s="5">
        <f>J11*K11</f>
        <v>14</v>
      </c>
      <c r="M11" s="2">
        <f>Table1[[#This Row],[السعر الاجمالي]]*0.15</f>
        <v>2.1</v>
      </c>
      <c r="N11">
        <f>Table1[[#This Row],[السعر الاجمالي]]+Table1[[#This Row],[الضريبة المضافة]]</f>
        <v>16.100000000000001</v>
      </c>
    </row>
    <row r="12" spans="1:14" x14ac:dyDescent="0.25">
      <c r="A12" s="3">
        <v>11</v>
      </c>
      <c r="B12" s="3">
        <v>1120</v>
      </c>
      <c r="C12" s="3">
        <v>11</v>
      </c>
      <c r="D12" t="s">
        <v>28</v>
      </c>
      <c r="E12">
        <v>123456789</v>
      </c>
      <c r="F12" t="s">
        <v>49</v>
      </c>
      <c r="G12" s="1">
        <v>44166</v>
      </c>
      <c r="H12" t="s">
        <v>39</v>
      </c>
      <c r="I12" t="s">
        <v>27</v>
      </c>
      <c r="J12">
        <v>3</v>
      </c>
      <c r="K12" s="5">
        <v>5</v>
      </c>
      <c r="L12" s="5">
        <f>J12*K12</f>
        <v>15</v>
      </c>
      <c r="M12" s="2">
        <f>Table1[[#This Row],[السعر الاجمالي]]*0.15</f>
        <v>2.25</v>
      </c>
      <c r="N12">
        <f>Table1[[#This Row],[السعر الاجمالي]]+Table1[[#This Row],[الضريبة المضافة]]</f>
        <v>17.25</v>
      </c>
    </row>
    <row r="13" spans="1:14" x14ac:dyDescent="0.25">
      <c r="A13" s="3">
        <v>12</v>
      </c>
      <c r="B13" s="3">
        <v>1120</v>
      </c>
      <c r="C13" s="3">
        <v>12</v>
      </c>
      <c r="D13" t="s">
        <v>28</v>
      </c>
      <c r="E13">
        <v>123456789</v>
      </c>
      <c r="F13" t="s">
        <v>49</v>
      </c>
      <c r="G13" s="1">
        <v>44166</v>
      </c>
      <c r="H13" t="s">
        <v>40</v>
      </c>
      <c r="I13" t="s">
        <v>27</v>
      </c>
      <c r="J13">
        <v>5</v>
      </c>
      <c r="K13" s="5">
        <v>16</v>
      </c>
      <c r="L13" s="5">
        <f>J13*K13</f>
        <v>80</v>
      </c>
      <c r="M13" s="2">
        <f>Table1[[#This Row],[السعر الاجمالي]]*0.15</f>
        <v>12</v>
      </c>
      <c r="N13">
        <f>Table1[[#This Row],[السعر الاجمالي]]+Table1[[#This Row],[الضريبة المضافة]]</f>
        <v>92</v>
      </c>
    </row>
    <row r="14" spans="1:14" x14ac:dyDescent="0.25">
      <c r="A14" s="3">
        <v>13</v>
      </c>
      <c r="B14" s="3">
        <v>1120</v>
      </c>
      <c r="C14" s="3">
        <v>13</v>
      </c>
      <c r="D14" t="s">
        <v>28</v>
      </c>
      <c r="E14">
        <v>123456789</v>
      </c>
      <c r="F14" t="s">
        <v>49</v>
      </c>
      <c r="G14" s="1">
        <v>44166</v>
      </c>
      <c r="H14" t="s">
        <v>41</v>
      </c>
      <c r="I14" t="s">
        <v>24</v>
      </c>
      <c r="J14">
        <v>1</v>
      </c>
      <c r="K14" s="5">
        <v>55</v>
      </c>
      <c r="L14" s="5">
        <f>J14*K14</f>
        <v>55</v>
      </c>
      <c r="M14" s="2">
        <f>Table1[[#This Row],[السعر الاجمالي]]*0.15</f>
        <v>8.25</v>
      </c>
      <c r="N14">
        <f>Table1[[#This Row],[السعر الاجمالي]]+Table1[[#This Row],[الضريبة المضافة]]</f>
        <v>63.25</v>
      </c>
    </row>
    <row r="15" spans="1:14" x14ac:dyDescent="0.25">
      <c r="A15" s="3"/>
      <c r="B15" s="3"/>
      <c r="C15" s="3"/>
      <c r="D15" s="3"/>
      <c r="E15" s="3"/>
      <c r="F15" s="3"/>
      <c r="G15" s="4"/>
      <c r="H15" s="3"/>
      <c r="I15" s="3"/>
      <c r="J15" s="3"/>
      <c r="K15" s="6"/>
      <c r="L15" s="6">
        <f>J15*K15</f>
        <v>0</v>
      </c>
      <c r="M15" s="32">
        <f>Table1[[#This Row],[السعر الاجمالي]]*0.15</f>
        <v>0</v>
      </c>
      <c r="N15" s="3">
        <f>Table1[[#This Row],[السعر الاجمالي]]+Table1[[#This Row],[الضريبة المضافة]]</f>
        <v>0</v>
      </c>
    </row>
    <row r="16" spans="1:14" x14ac:dyDescent="0.25">
      <c r="A16" s="3"/>
      <c r="B16" s="3"/>
      <c r="C16" s="3"/>
      <c r="D16" s="3"/>
      <c r="E16" s="3"/>
      <c r="F16" s="3"/>
      <c r="G16" s="4"/>
      <c r="H16" s="3"/>
      <c r="I16" s="3"/>
      <c r="J16" s="3"/>
      <c r="K16" s="6"/>
      <c r="L16" s="6">
        <f>J16*K16</f>
        <v>0</v>
      </c>
      <c r="M16" s="32">
        <f>Table1[[#This Row],[السعر الاجمالي]]*0.15</f>
        <v>0</v>
      </c>
      <c r="N16" s="3">
        <f>Table1[[#This Row],[السعر الاجمالي]]+Table1[[#This Row],[الضريبة المضافة]]</f>
        <v>0</v>
      </c>
    </row>
    <row r="17" spans="1:14" x14ac:dyDescent="0.25">
      <c r="A17" s="3"/>
      <c r="B17" s="3"/>
      <c r="C17" s="3"/>
      <c r="D17" s="3"/>
      <c r="E17" s="3"/>
      <c r="F17" s="3"/>
      <c r="G17" s="4"/>
      <c r="H17" s="3"/>
      <c r="I17" s="3"/>
      <c r="J17" s="3"/>
      <c r="K17" s="6"/>
      <c r="L17" s="6">
        <f>J17*K17</f>
        <v>0</v>
      </c>
      <c r="M17" s="32">
        <f>Table1[[#This Row],[السعر الاجمالي]]*0.15</f>
        <v>0</v>
      </c>
      <c r="N17" s="3">
        <f>Table1[[#This Row],[السعر الاجمالي]]+Table1[[#This Row],[الضريبة المضافة]]</f>
        <v>0</v>
      </c>
    </row>
    <row r="18" spans="1:14" x14ac:dyDescent="0.25">
      <c r="A18" s="3"/>
      <c r="B18" s="3"/>
      <c r="C18" s="3"/>
      <c r="D18" s="3"/>
      <c r="E18" s="3"/>
      <c r="F18" s="3"/>
      <c r="G18" s="4"/>
      <c r="H18" s="3"/>
      <c r="I18" s="3"/>
      <c r="J18" s="3"/>
      <c r="K18" s="6"/>
      <c r="L18" s="6">
        <f>J18*K18</f>
        <v>0</v>
      </c>
      <c r="M18" s="32">
        <f>Table1[[#This Row],[السعر الاجمالي]]*0.15</f>
        <v>0</v>
      </c>
      <c r="N18" s="3">
        <f>Table1[[#This Row],[السعر الاجمالي]]+Table1[[#This Row],[الضريبة المضافة]]</f>
        <v>0</v>
      </c>
    </row>
    <row r="19" spans="1:14" x14ac:dyDescent="0.25">
      <c r="A19" s="3"/>
      <c r="B19" s="3"/>
      <c r="C19" s="3"/>
      <c r="D19" s="3"/>
      <c r="E19" s="3"/>
      <c r="F19" s="3"/>
      <c r="G19" s="4"/>
      <c r="H19" s="3"/>
      <c r="I19" s="3"/>
      <c r="J19" s="3"/>
      <c r="K19" s="6"/>
      <c r="L19" s="6">
        <f>J19*K19</f>
        <v>0</v>
      </c>
      <c r="M19" s="32">
        <f>Table1[[#This Row],[السعر الاجمالي]]*0.15</f>
        <v>0</v>
      </c>
      <c r="N19" s="3">
        <f>Table1[[#This Row],[السعر الاجمالي]]+Table1[[#This Row],[الضريبة المضافة]]</f>
        <v>0</v>
      </c>
    </row>
    <row r="20" spans="1:14" x14ac:dyDescent="0.25">
      <c r="A20" s="3"/>
      <c r="B20" s="3"/>
      <c r="C20" s="3"/>
      <c r="D20" s="3"/>
      <c r="E20" s="3"/>
      <c r="F20" s="3"/>
      <c r="G20" s="4"/>
      <c r="H20" s="3"/>
      <c r="I20" s="3"/>
      <c r="J20" s="3"/>
      <c r="K20" s="6"/>
      <c r="L20" s="6">
        <f>J20*K20</f>
        <v>0</v>
      </c>
      <c r="M20" s="32">
        <f>Table1[[#This Row],[السعر الاجمالي]]*0.15</f>
        <v>0</v>
      </c>
      <c r="N20" s="3">
        <f>Table1[[#This Row],[السعر الاجمالي]]+Table1[[#This Row],[الضريبة المضافة]]</f>
        <v>0</v>
      </c>
    </row>
    <row r="21" spans="1:14" x14ac:dyDescent="0.25">
      <c r="A21" s="3"/>
      <c r="B21" s="3"/>
      <c r="C21" s="3"/>
      <c r="D21" s="3"/>
      <c r="E21" s="3"/>
      <c r="F21" s="3"/>
      <c r="G21" s="4"/>
      <c r="H21" s="3"/>
      <c r="I21" s="3"/>
      <c r="J21" s="3"/>
      <c r="K21" s="6"/>
      <c r="L21" s="6">
        <f>J21*K21</f>
        <v>0</v>
      </c>
      <c r="M21" s="32">
        <f>Table1[[#This Row],[السعر الاجمالي]]*0.15</f>
        <v>0</v>
      </c>
      <c r="N21" s="3">
        <f>Table1[[#This Row],[السعر الاجمالي]]+Table1[[#This Row],[الضريبة المضافة]]</f>
        <v>0</v>
      </c>
    </row>
    <row r="22" spans="1:14" x14ac:dyDescent="0.25">
      <c r="A22" s="3"/>
      <c r="B22" s="3"/>
      <c r="C22" s="3"/>
      <c r="D22" s="3"/>
      <c r="E22" s="3"/>
      <c r="F22" s="3"/>
      <c r="G22" s="4"/>
      <c r="H22" s="3"/>
      <c r="I22" s="3"/>
      <c r="J22" s="3"/>
      <c r="K22" s="6"/>
      <c r="L22" s="6">
        <f>J22*K22</f>
        <v>0</v>
      </c>
      <c r="M22" s="32">
        <f>Table1[[#This Row],[السعر الاجمالي]]*0.15</f>
        <v>0</v>
      </c>
      <c r="N22" s="3">
        <f>Table1[[#This Row],[السعر الاجمالي]]+Table1[[#This Row],[الضريبة المضافة]]</f>
        <v>0</v>
      </c>
    </row>
    <row r="23" spans="1:14" x14ac:dyDescent="0.25">
      <c r="A23" s="3"/>
      <c r="B23" s="3"/>
      <c r="C23" s="3"/>
      <c r="D23" s="3"/>
      <c r="E23" s="3"/>
      <c r="F23" s="3"/>
      <c r="G23" s="4"/>
      <c r="H23" s="3"/>
      <c r="I23" s="3"/>
      <c r="J23" s="3"/>
      <c r="K23" s="6"/>
      <c r="L23" s="6">
        <f>J23*K23</f>
        <v>0</v>
      </c>
      <c r="M23" s="32">
        <f>Table1[[#This Row],[السعر الاجمالي]]*0.15</f>
        <v>0</v>
      </c>
      <c r="N23" s="3">
        <f>Table1[[#This Row],[السعر الاجمالي]]+Table1[[#This Row],[الضريبة المضافة]]</f>
        <v>0</v>
      </c>
    </row>
    <row r="24" spans="1:14" x14ac:dyDescent="0.25">
      <c r="A24" s="3"/>
      <c r="B24" s="3"/>
      <c r="C24" s="3"/>
      <c r="D24" s="3"/>
      <c r="E24" s="3"/>
      <c r="F24" s="3"/>
      <c r="G24" s="4"/>
      <c r="H24" s="3"/>
      <c r="I24" s="3"/>
      <c r="J24" s="3"/>
      <c r="K24" s="6"/>
      <c r="L24" s="6">
        <f>J24*K24</f>
        <v>0</v>
      </c>
      <c r="M24" s="32">
        <f>Table1[[#This Row],[السعر الاجمالي]]*0.15</f>
        <v>0</v>
      </c>
      <c r="N24" s="3">
        <f>Table1[[#This Row],[السعر الاجمالي]]+Table1[[#This Row],[الضريبة المضافة]]</f>
        <v>0</v>
      </c>
    </row>
    <row r="25" spans="1:14" x14ac:dyDescent="0.25">
      <c r="A25" s="3"/>
      <c r="B25" s="3"/>
      <c r="C25" s="3"/>
      <c r="D25" s="3"/>
      <c r="E25" s="3"/>
      <c r="F25" s="3"/>
      <c r="G25" s="4"/>
      <c r="H25" s="3"/>
      <c r="I25" s="3"/>
      <c r="J25" s="3"/>
      <c r="K25" s="6"/>
      <c r="L25" s="6">
        <f>J25*K25</f>
        <v>0</v>
      </c>
      <c r="M25" s="32">
        <f>Table1[[#This Row],[السعر الاجمالي]]*0.15</f>
        <v>0</v>
      </c>
      <c r="N25" s="3">
        <f>Table1[[#This Row],[السعر الاجمالي]]+Table1[[#This Row],[الضريبة المضافة]]</f>
        <v>0</v>
      </c>
    </row>
    <row r="26" spans="1:14" x14ac:dyDescent="0.25">
      <c r="A26" s="3"/>
      <c r="B26" s="3"/>
      <c r="C26" s="3"/>
      <c r="D26" s="3"/>
      <c r="E26" s="3"/>
      <c r="F26" s="3"/>
      <c r="G26" s="4"/>
      <c r="H26" s="3"/>
      <c r="I26" s="3"/>
      <c r="J26" s="3"/>
      <c r="K26" s="6"/>
      <c r="L26" s="6">
        <f>J26*K26</f>
        <v>0</v>
      </c>
      <c r="M26" s="32">
        <f>Table1[[#This Row],[السعر الاجمالي]]*0.15</f>
        <v>0</v>
      </c>
      <c r="N26" s="3">
        <f>Table1[[#This Row],[السعر الاجمالي]]+Table1[[#This Row],[الضريبة المضافة]]</f>
        <v>0</v>
      </c>
    </row>
    <row r="27" spans="1:14" ht="16.5" customHeight="1" x14ac:dyDescent="0.25">
      <c r="A27"/>
      <c r="B27"/>
      <c r="C27"/>
      <c r="D27"/>
      <c r="E27"/>
      <c r="F27"/>
      <c r="G27" s="1"/>
      <c r="H27"/>
      <c r="I27"/>
      <c r="J27"/>
      <c r="K27" s="27"/>
      <c r="L27" s="27">
        <f>SUBTOTAL(109,Table1[السعر الاجمالي])</f>
        <v>1131</v>
      </c>
      <c r="M27"/>
      <c r="N27"/>
    </row>
  </sheetData>
  <mergeCells count="2">
    <mergeCell ref="O1:XFD1048576"/>
    <mergeCell ref="A28:N1048576"/>
  </mergeCell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48"/>
  <sheetViews>
    <sheetView showGridLines="0" rightToLeft="1" tabSelected="1" zoomScale="90" zoomScaleNormal="90" workbookViewId="0">
      <selection activeCell="D14" sqref="D14"/>
    </sheetView>
  </sheetViews>
  <sheetFormatPr defaultRowHeight="15" x14ac:dyDescent="0.25"/>
  <cols>
    <col min="1" max="1" width="19.140625" customWidth="1"/>
    <col min="2" max="2" width="26.5703125" customWidth="1"/>
    <col min="3" max="3" width="14.5703125" customWidth="1"/>
    <col min="4" max="4" width="8.7109375" customWidth="1"/>
    <col min="5" max="5" width="10.140625" customWidth="1"/>
    <col min="6" max="6" width="18.7109375" customWidth="1"/>
    <col min="7" max="7" width="13.42578125" customWidth="1"/>
    <col min="8" max="8" width="14.42578125" customWidth="1"/>
  </cols>
  <sheetData>
    <row r="1" spans="1:8" ht="30" x14ac:dyDescent="0.25">
      <c r="A1" s="25"/>
    </row>
    <row r="2" spans="1:8" ht="46.5" x14ac:dyDescent="0.25">
      <c r="A2" s="37" t="s">
        <v>50</v>
      </c>
      <c r="B2" s="21"/>
      <c r="C2" s="21"/>
      <c r="H2" s="36" t="s">
        <v>28</v>
      </c>
    </row>
    <row r="3" spans="1:8" ht="30" x14ac:dyDescent="0.25">
      <c r="A3" s="38">
        <f>B12</f>
        <v>1120</v>
      </c>
      <c r="G3" t="s">
        <v>51</v>
      </c>
    </row>
    <row r="4" spans="1:8" x14ac:dyDescent="0.25">
      <c r="A4" s="22"/>
      <c r="B4" s="22"/>
      <c r="C4" s="22"/>
      <c r="D4" s="22"/>
      <c r="E4" s="22"/>
      <c r="F4" s="22"/>
      <c r="G4" s="22"/>
      <c r="H4" s="22"/>
    </row>
    <row r="8" spans="1:8" ht="21.75" customHeight="1" x14ac:dyDescent="0.25">
      <c r="A8" s="23" t="s">
        <v>13</v>
      </c>
      <c r="B8" s="24" t="str">
        <f>VLOOKUP(B12,المبيعات!B:G,5,0)</f>
        <v>الرياض حي العليا</v>
      </c>
    </row>
    <row r="9" spans="1:8" ht="21.75" customHeight="1" x14ac:dyDescent="0.25">
      <c r="A9" s="23" t="s">
        <v>14</v>
      </c>
      <c r="B9" s="23" t="str">
        <f>VLOOKUP(B12,المبيعات!B:D,3,0)</f>
        <v>شركة معلومة</v>
      </c>
    </row>
    <row r="10" spans="1:8" ht="21.75" customHeight="1" x14ac:dyDescent="0.25">
      <c r="A10" s="30" t="s">
        <v>47</v>
      </c>
      <c r="B10" s="31">
        <f>VLOOKUP(B12,المبيعات!B:G,4,0)</f>
        <v>123456789</v>
      </c>
    </row>
    <row r="11" spans="1:8" ht="21.75" customHeight="1" x14ac:dyDescent="0.25">
      <c r="A11" s="23" t="s">
        <v>48</v>
      </c>
      <c r="B11" s="31" t="str">
        <f>VLOOKUP(B12,المبيعات!B:G,5,0)</f>
        <v>الرياض حي العليا</v>
      </c>
    </row>
    <row r="12" spans="1:8" ht="21.75" customHeight="1" x14ac:dyDescent="0.25">
      <c r="A12" s="23" t="s">
        <v>26</v>
      </c>
      <c r="B12" s="41">
        <v>1120</v>
      </c>
    </row>
    <row r="13" spans="1:8" ht="9" customHeight="1" x14ac:dyDescent="0.25"/>
    <row r="14" spans="1:8" s="8" customFormat="1" ht="65.25" customHeight="1" x14ac:dyDescent="0.25">
      <c r="A14" s="33" t="s">
        <v>11</v>
      </c>
      <c r="B14" s="33" t="s">
        <v>3</v>
      </c>
      <c r="C14" s="33" t="s">
        <v>21</v>
      </c>
      <c r="D14" s="34" t="s">
        <v>7</v>
      </c>
      <c r="E14" s="34" t="s">
        <v>8</v>
      </c>
      <c r="F14" s="34" t="s">
        <v>12</v>
      </c>
      <c r="G14" s="35" t="s">
        <v>45</v>
      </c>
      <c r="H14" s="35" t="s">
        <v>44</v>
      </c>
    </row>
    <row r="15" spans="1:8" ht="25.5" customHeight="1" x14ac:dyDescent="0.25">
      <c r="A15" s="9">
        <v>1</v>
      </c>
      <c r="B15" s="9" t="s">
        <v>29</v>
      </c>
      <c r="C15" s="9" t="s">
        <v>22</v>
      </c>
      <c r="D15" s="2">
        <v>4</v>
      </c>
      <c r="E15" s="2">
        <v>50</v>
      </c>
      <c r="F15" s="7">
        <v>200</v>
      </c>
      <c r="G15" s="7">
        <v>30</v>
      </c>
      <c r="H15" s="7">
        <v>230</v>
      </c>
    </row>
    <row r="16" spans="1:8" ht="25.5" customHeight="1" x14ac:dyDescent="0.25">
      <c r="A16" s="9">
        <v>2</v>
      </c>
      <c r="B16" s="9" t="s">
        <v>30</v>
      </c>
      <c r="C16" s="9" t="s">
        <v>22</v>
      </c>
      <c r="D16" s="2">
        <v>3</v>
      </c>
      <c r="E16" s="2">
        <v>32</v>
      </c>
      <c r="F16" s="7">
        <v>96</v>
      </c>
      <c r="G16" s="7">
        <v>14.399999999999999</v>
      </c>
      <c r="H16" s="7">
        <v>110.4</v>
      </c>
    </row>
    <row r="17" spans="1:8" ht="25.5" customHeight="1" x14ac:dyDescent="0.25">
      <c r="A17" s="9">
        <v>3</v>
      </c>
      <c r="B17" s="9" t="s">
        <v>31</v>
      </c>
      <c r="C17" s="9" t="s">
        <v>25</v>
      </c>
      <c r="D17" s="2">
        <v>1</v>
      </c>
      <c r="E17" s="2">
        <v>65</v>
      </c>
      <c r="F17" s="7">
        <v>65</v>
      </c>
      <c r="G17" s="7">
        <v>9.75</v>
      </c>
      <c r="H17" s="7">
        <v>74.75</v>
      </c>
    </row>
    <row r="18" spans="1:8" ht="25.5" customHeight="1" x14ac:dyDescent="0.25">
      <c r="A18" s="9">
        <v>4</v>
      </c>
      <c r="B18" s="9" t="s">
        <v>32</v>
      </c>
      <c r="C18" s="9" t="s">
        <v>22</v>
      </c>
      <c r="D18" s="2">
        <v>3</v>
      </c>
      <c r="E18" s="2">
        <v>42</v>
      </c>
      <c r="F18" s="7">
        <v>126</v>
      </c>
      <c r="G18" s="7">
        <v>18.899999999999999</v>
      </c>
      <c r="H18" s="7">
        <v>144.9</v>
      </c>
    </row>
    <row r="19" spans="1:8" ht="25.5" customHeight="1" x14ac:dyDescent="0.25">
      <c r="A19" s="9">
        <v>5</v>
      </c>
      <c r="B19" s="9" t="s">
        <v>33</v>
      </c>
      <c r="C19" s="9" t="s">
        <v>22</v>
      </c>
      <c r="D19" s="2">
        <v>3</v>
      </c>
      <c r="E19" s="2">
        <v>75</v>
      </c>
      <c r="F19" s="7">
        <v>225</v>
      </c>
      <c r="G19" s="7">
        <v>33.75</v>
      </c>
      <c r="H19" s="7">
        <v>258.75</v>
      </c>
    </row>
    <row r="20" spans="1:8" ht="25.5" customHeight="1" x14ac:dyDescent="0.25">
      <c r="A20" s="9">
        <v>6</v>
      </c>
      <c r="B20" s="9" t="s">
        <v>34</v>
      </c>
      <c r="C20" s="9" t="s">
        <v>22</v>
      </c>
      <c r="D20" s="2">
        <v>1</v>
      </c>
      <c r="E20" s="2">
        <v>120</v>
      </c>
      <c r="F20" s="7">
        <v>120</v>
      </c>
      <c r="G20" s="7">
        <v>18</v>
      </c>
      <c r="H20" s="7">
        <v>138</v>
      </c>
    </row>
    <row r="21" spans="1:8" ht="25.5" customHeight="1" x14ac:dyDescent="0.25">
      <c r="A21" s="9">
        <v>7</v>
      </c>
      <c r="B21" s="9" t="s">
        <v>35</v>
      </c>
      <c r="C21" s="9" t="s">
        <v>22</v>
      </c>
      <c r="D21" s="2">
        <v>1</v>
      </c>
      <c r="E21" s="2">
        <v>55</v>
      </c>
      <c r="F21" s="7">
        <v>55</v>
      </c>
      <c r="G21" s="7">
        <v>8.25</v>
      </c>
      <c r="H21" s="7">
        <v>63.25</v>
      </c>
    </row>
    <row r="22" spans="1:8" ht="25.5" customHeight="1" x14ac:dyDescent="0.25">
      <c r="A22" s="9">
        <v>8</v>
      </c>
      <c r="B22" s="9" t="s">
        <v>36</v>
      </c>
      <c r="C22" s="9" t="s">
        <v>22</v>
      </c>
      <c r="D22" s="2">
        <v>1</v>
      </c>
      <c r="E22" s="2">
        <v>50</v>
      </c>
      <c r="F22" s="7">
        <v>50</v>
      </c>
      <c r="G22" s="7">
        <v>7.5</v>
      </c>
      <c r="H22" s="7">
        <v>57.5</v>
      </c>
    </row>
    <row r="23" spans="1:8" ht="25.5" customHeight="1" x14ac:dyDescent="0.25">
      <c r="A23" s="9">
        <v>9</v>
      </c>
      <c r="B23" s="9" t="s">
        <v>37</v>
      </c>
      <c r="C23" s="9" t="s">
        <v>27</v>
      </c>
      <c r="D23" s="2">
        <v>2</v>
      </c>
      <c r="E23" s="2">
        <v>15</v>
      </c>
      <c r="F23" s="7">
        <v>30</v>
      </c>
      <c r="G23" s="7">
        <v>4.5</v>
      </c>
      <c r="H23" s="7">
        <v>34.5</v>
      </c>
    </row>
    <row r="24" spans="1:8" s="12" customFormat="1" ht="25.5" customHeight="1" x14ac:dyDescent="0.25">
      <c r="A24" s="9">
        <v>10</v>
      </c>
      <c r="B24" s="9" t="s">
        <v>38</v>
      </c>
      <c r="C24" s="9" t="s">
        <v>27</v>
      </c>
      <c r="D24" s="2">
        <v>2</v>
      </c>
      <c r="E24" s="2">
        <v>7</v>
      </c>
      <c r="F24" s="7">
        <v>14</v>
      </c>
      <c r="G24" s="7">
        <v>2.1</v>
      </c>
      <c r="H24" s="7">
        <v>16.100000000000001</v>
      </c>
    </row>
    <row r="25" spans="1:8" ht="25.5" customHeight="1" x14ac:dyDescent="0.25">
      <c r="A25" s="9">
        <v>11</v>
      </c>
      <c r="B25" s="9" t="s">
        <v>39</v>
      </c>
      <c r="C25" s="9" t="s">
        <v>27</v>
      </c>
      <c r="D25" s="2">
        <v>3</v>
      </c>
      <c r="E25" s="2">
        <v>5</v>
      </c>
      <c r="F25" s="7">
        <v>15</v>
      </c>
      <c r="G25" s="7">
        <v>2.25</v>
      </c>
      <c r="H25" s="7">
        <v>17.25</v>
      </c>
    </row>
    <row r="26" spans="1:8" ht="25.5" customHeight="1" x14ac:dyDescent="0.25">
      <c r="A26" s="9">
        <v>12</v>
      </c>
      <c r="B26" s="9" t="s">
        <v>40</v>
      </c>
      <c r="C26" s="9" t="s">
        <v>27</v>
      </c>
      <c r="D26" s="2">
        <v>5</v>
      </c>
      <c r="E26" s="2">
        <v>16</v>
      </c>
      <c r="F26" s="7">
        <v>80</v>
      </c>
      <c r="G26" s="7">
        <v>12</v>
      </c>
      <c r="H26" s="7">
        <v>92</v>
      </c>
    </row>
    <row r="27" spans="1:8" ht="25.5" customHeight="1" x14ac:dyDescent="0.25">
      <c r="A27" s="9">
        <v>13</v>
      </c>
      <c r="B27" s="9" t="s">
        <v>41</v>
      </c>
      <c r="C27" s="9" t="s">
        <v>24</v>
      </c>
      <c r="D27" s="2">
        <v>1</v>
      </c>
      <c r="E27" s="2">
        <v>55</v>
      </c>
      <c r="F27" s="7">
        <v>55</v>
      </c>
      <c r="G27" s="7">
        <v>8.25</v>
      </c>
      <c r="H27" s="7">
        <v>63.25</v>
      </c>
    </row>
    <row r="28" spans="1:8" ht="35.25" customHeight="1" x14ac:dyDescent="0.25">
      <c r="A28" s="13" t="s">
        <v>15</v>
      </c>
      <c r="B28" s="12"/>
      <c r="C28" s="12"/>
      <c r="D28" s="14">
        <v>30</v>
      </c>
      <c r="E28" s="15">
        <v>587</v>
      </c>
      <c r="F28" s="16">
        <v>1131</v>
      </c>
      <c r="G28" s="16">
        <v>169.65</v>
      </c>
      <c r="H28" s="16">
        <v>1300.6499999999999</v>
      </c>
    </row>
    <row r="29" spans="1:8" ht="24.75" customHeight="1" x14ac:dyDescent="0.25"/>
    <row r="30" spans="1:8" ht="24.75" customHeight="1" x14ac:dyDescent="0.25"/>
    <row r="31" spans="1:8" ht="21.75" customHeight="1" x14ac:dyDescent="0.25"/>
    <row r="33" spans="1:6" ht="3.75" customHeight="1" x14ac:dyDescent="0.25"/>
    <row r="35" spans="1:6" ht="45" customHeight="1" x14ac:dyDescent="0.25">
      <c r="F35" s="26" t="s">
        <v>23</v>
      </c>
    </row>
    <row r="37" spans="1:6" ht="15.75" x14ac:dyDescent="0.25">
      <c r="A37" s="18" t="s">
        <v>17</v>
      </c>
      <c r="B37" s="19"/>
      <c r="C37" s="19"/>
      <c r="D37" s="19"/>
      <c r="E37" s="20" t="s">
        <v>16</v>
      </c>
      <c r="F37" s="19"/>
    </row>
    <row r="38" spans="1:6" ht="15.75" x14ac:dyDescent="0.25">
      <c r="E38" s="10"/>
    </row>
    <row r="39" spans="1:6" ht="15.75" x14ac:dyDescent="0.25">
      <c r="A39" s="17" t="s">
        <v>18</v>
      </c>
      <c r="E39" s="10"/>
    </row>
    <row r="40" spans="1:6" x14ac:dyDescent="0.25">
      <c r="A40" s="17" t="s">
        <v>19</v>
      </c>
    </row>
    <row r="41" spans="1:6" x14ac:dyDescent="0.25">
      <c r="A41" s="17" t="s">
        <v>20</v>
      </c>
    </row>
    <row r="44" spans="1:6" x14ac:dyDescent="0.25">
      <c r="A44" s="11"/>
    </row>
    <row r="45" spans="1:6" x14ac:dyDescent="0.25">
      <c r="A45" s="11"/>
    </row>
    <row r="46" spans="1:6" x14ac:dyDescent="0.25">
      <c r="A46" s="11"/>
    </row>
    <row r="47" spans="1:6" x14ac:dyDescent="0.25">
      <c r="A47" s="11"/>
    </row>
    <row r="48" spans="1:6" x14ac:dyDescent="0.25">
      <c r="A48" s="11"/>
    </row>
  </sheetData>
  <dataValidations count="1">
    <dataValidation allowBlank="1" showInputMessage="1" showErrorMessage="1" prompt="Title of this worksheet is in this cell. Enter Date, Invoice number, and Project or Service Description in cells C2 through D4. Enter Bill To details in cells C5 through D9" sqref="B2:C2" xr:uid="{00000000-0002-0000-0200-000000000000}"/>
  </dataValidations>
  <pageMargins left="0.19" right="0.5" top="0.71" bottom="0.52" header="0.3" footer="0.25"/>
  <pageSetup paperSize="9" scale="76" orientation="portrait" r:id="rId2"/>
  <headerFooter>
    <oddFooter xml:space="preserve">&amp;Rشركة معلومة
سجل XXXXXXX
ص.ب XXX
الرياض XXXXX
المملكة العربية السعودية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المبيعات</vt:lpstr>
      <vt:lpstr>فاتورة</vt:lpstr>
      <vt:lpstr>فاتورة!Print_Area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2020-12-22T18:39:24Z</dcterms:modified>
</cp:coreProperties>
</file>